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/>
  <mc:AlternateContent xmlns:mc="http://schemas.openxmlformats.org/markup-compatibility/2006">
    <mc:Choice Requires="x15">
      <x15ac:absPath xmlns:x15ac="http://schemas.microsoft.com/office/spreadsheetml/2010/11/ac" url="C:\Users\ADMIN\AppData\Roaming\VNPT Plugin\Files\FileTemp\"/>
    </mc:Choice>
  </mc:AlternateContent>
  <xr:revisionPtr revIDLastSave="0" documentId="13_ncr:1_{F84D2F59-D9CB-4A6C-B121-7FB78D7CCDBD}" xr6:coauthVersionLast="47" xr6:coauthVersionMax="47" xr10:uidLastSave="{00000000-0000-0000-0000-000000000000}"/>
  <bookViews>
    <workbookView xWindow="-108" yWindow="-108" windowWidth="23256" windowHeight="12576" firstSheet="1" activeTab="1" xr2:uid="{00000000-000D-0000-FFFF-FFFF00000000}"/>
  </bookViews>
  <sheets>
    <sheet name="SGV" sheetId="20" state="veryHidden" r:id=""/>
    <sheet name="BIEU KEM QD" sheetId="19" r:id="rId1"/>
  </sheets>
  <definedNames>
    <definedName name="_xlnm.Print_Area" localSheetId="1">'BIEU KEM QD'!$A$4:$AL$15</definedName>
    <definedName name="_xlnm.Print_Titles" localSheetId="1">'BIEU KEM QD'!$8:$10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W12" i="19" l="1"/>
  <c r="N12" i="19"/>
  <c r="P12" i="19" s="1"/>
  <c r="AK11" i="19"/>
  <c r="AA12" i="19" l="1"/>
  <c r="AH11" i="19"/>
  <c r="AF11" i="19" l="1"/>
  <c r="AA11" i="19" l="1"/>
  <c r="X12" i="19" l="1"/>
  <c r="AC12" i="19" s="1"/>
  <c r="T12" i="19"/>
  <c r="AD12" i="19" s="1"/>
  <c r="AB12" i="19" l="1"/>
  <c r="AI12" i="19" s="1"/>
  <c r="AL12" i="19" s="1"/>
  <c r="AG11" i="19" l="1"/>
  <c r="AC11" i="19" l="1"/>
  <c r="AE11" i="19"/>
  <c r="AB11" i="19" l="1"/>
  <c r="AD11" i="19"/>
  <c r="AJ11" i="19"/>
  <c r="AI11" i="19"/>
  <c r="AL11" i="19" l="1"/>
</calcChain>
</file>

<file path=xl/sharedStrings.xml><?xml version="1.0" encoding="utf-8"?>
<sst xmlns="http://schemas.openxmlformats.org/spreadsheetml/2006/main" count="70" uniqueCount="65">
  <si>
    <t>STT</t>
  </si>
  <si>
    <t>Họ và tên</t>
  </si>
  <si>
    <t>Chức vụ/Chức danh</t>
  </si>
  <si>
    <t>Số năm NHTT</t>
  </si>
  <si>
    <t>Giới tính</t>
  </si>
  <si>
    <t>UBND TỈNH LẠNG SƠN</t>
  </si>
  <si>
    <t>Thời điểm nghỉ hưu đúng tuổi</t>
  </si>
  <si>
    <t>Tổng số năm đóng BHXH</t>
  </si>
  <si>
    <t>Số năm</t>
  </si>
  <si>
    <t>Số tháng</t>
  </si>
  <si>
    <t>Ngày, tháng, năm sinh</t>
  </si>
  <si>
    <t>Nam</t>
  </si>
  <si>
    <t>Số năm nghỉ trước</t>
  </si>
  <si>
    <t>Nghỉ hưu trước tuổi</t>
  </si>
  <si>
    <t>Thôi việc</t>
  </si>
  <si>
    <t>Thời điểm nghỉ việc</t>
  </si>
  <si>
    <t>Phụ lục 1A</t>
  </si>
  <si>
    <t>Trình độ chuyên môn</t>
  </si>
  <si>
    <t>Đại học</t>
  </si>
  <si>
    <t>HỘI ĐỒNG THẨM ĐỊNH</t>
  </si>
  <si>
    <t>ĐVT: nghìn đồng</t>
  </si>
  <si>
    <t>Trợ cấp hưu trí một lần cho thời gian nghỉ sớm</t>
  </si>
  <si>
    <t>Chính sách NHTT</t>
  </si>
  <si>
    <t>Trong đó</t>
  </si>
  <si>
    <t>Chính sách thôi việc ngay</t>
  </si>
  <si>
    <t>Dự toán kinh phí được hưởng theo Nghị định số 178/2024/NĐ-CP 
và Nghị định số 67/2025/NĐ-CP</t>
  </si>
  <si>
    <t>Trợ cấp nghỉ trước tuổi</t>
  </si>
  <si>
    <t>Trợ cấp cho thời gian công tác đóng BHXH</t>
  </si>
  <si>
    <t>Trợ cấp thôi việc</t>
  </si>
  <si>
    <t>Trợ cấp tiền lương hiện hưởng cho mỗi năm đóng BHXH</t>
  </si>
  <si>
    <t>Trợ cấp tìm việc làm</t>
  </si>
  <si>
    <t>Kinh phí giải quyết chính sách, chế độ do NSNN đảm bảo</t>
  </si>
  <si>
    <t>Kinh phí giải quyết chính sách, chế độ NHTT từ nguồn thu  hoạt động sự nghiệp của đơn vị</t>
  </si>
  <si>
    <t>Tổng cộng (làm tròn)</t>
  </si>
  <si>
    <t>Thôi việc ngay</t>
  </si>
  <si>
    <t>18</t>
  </si>
  <si>
    <t>19=20+21</t>
  </si>
  <si>
    <t>22=23+..25</t>
  </si>
  <si>
    <t>Hệ số lương theo ngạch, bậc, chức danh, chức vụ hiện hưởng</t>
  </si>
  <si>
    <t>Các khoản phụ cấp</t>
  </si>
  <si>
    <t>Tiền lương tháng hiện hưởng</t>
  </si>
  <si>
    <t>Hệ số chênh lệch bảo lưu lương</t>
  </si>
  <si>
    <t xml:space="preserve">Phụ cấp chức vụ </t>
  </si>
  <si>
    <t xml:space="preserve">Phụ cấp thâm niên vượt khung </t>
  </si>
  <si>
    <t xml:space="preserve">Phụ cấp thâm niên nghề </t>
  </si>
  <si>
    <t xml:space="preserve">Phụ cấp ưu đãi ngành, nghề </t>
  </si>
  <si>
    <t xml:space="preserve">Phụ cấp trách nhiệm theo nghề  </t>
  </si>
  <si>
    <t>Phụ cấp công vụ (25%)</t>
  </si>
  <si>
    <t>Phụ cấp công tác Đảng, đoàn thể chính trị xã hội
(30%)</t>
  </si>
  <si>
    <t>6</t>
  </si>
  <si>
    <t>7</t>
  </si>
  <si>
    <t>9</t>
  </si>
  <si>
    <t>10</t>
  </si>
  <si>
    <t>12</t>
  </si>
  <si>
    <t>Số tháng nghỉ sớm so với quy định</t>
  </si>
  <si>
    <t>16</t>
  </si>
  <si>
    <t>đơn vị tính số năm đóng vượt BHXH sai</t>
  </si>
  <si>
    <t>8=5+6+7</t>
  </si>
  <si>
    <t>TỔNG CỘNG</t>
  </si>
  <si>
    <t>Đỗ Minh Định</t>
  </si>
  <si>
    <t>Phó Chủ tịch Hội Chữ thập đỏ tỉnh</t>
  </si>
  <si>
    <t>Ấn định danh sách gồm có 01 người./.</t>
  </si>
  <si>
    <t>DỰ TOÁN KINH PHÍ THỰC HIỆN CHẾ ĐỘ, CHÍNH SÁCH THEO NGHỊ ĐỊNH SỐ 178/2024/NĐ-CP, NGHỊ ĐỊNH SỐ 67/2025/NĐ-CP CỦA CHÍNH PHỦ ĐỐI VỚI NGƯỜI LÀM VIỆC TẠI HỘI CHỮ THẬP ĐỎ TỈNH LẠNG SƠN
(Thời điểm nghỉ từ ngày 01/7/2025)</t>
  </si>
  <si>
    <t>15/08/1969</t>
  </si>
  <si>
    <t>(Kèm theo Quyết định số   1523 /QĐ-UBND  ngày  02 /7/2025 của Chủ tịch UBND tỉnh Lạng Sơn)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</si>
</sst>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3" formatCode="_(* #,##0.00_);_(* \(#,##0.00\);_(* &quot;-&quot;??_);_(@_)"/>
    <numFmt numFmtId="164" formatCode="_-* #,##0.00\ _₫_-;\-* #,##0.00\ _₫_-;_-* &quot;-&quot;??\ _₫_-;_-@_-"/>
    <numFmt numFmtId="165" formatCode="0.0"/>
    <numFmt numFmtId="166" formatCode="_-* #,##0\ _₫_-;\-* #,##0\ _₫_-;_-* &quot;-&quot;?\ _₫_-;_-@_-"/>
    <numFmt numFmtId="167" formatCode="_(* #,##0_);_(* \(#,##0\);_(* &quot;-&quot;??_);_(@_)"/>
    <numFmt numFmtId="168" formatCode="_-* #,##0\ _₫_-;\-* #,##0\ _₫_-;_-* &quot;-&quot;??\ _₫_-;_-@_-"/>
    <numFmt numFmtId="169" formatCode="#,##0_ ;\-#,##0\ "/>
  </numFmts>
  <fonts count="38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2"/>
    </font>
    <font>
      <sz val="11"/>
      <color theme="1"/>
      <name val="Calibri"/>
      <family val="2"/>
      <charset val="163"/>
      <scheme val="minor"/>
    </font>
    <font>
      <sz val="11"/>
      <color theme="1"/>
      <name val="Calibri"/>
      <family val="2"/>
      <charset val="163"/>
      <scheme val="minor"/>
    </font>
    <font>
      <sz val="12"/>
      <name val="Times New Roman"/>
      <family val="1"/>
    </font>
    <font>
      <sz val="14"/>
      <color indexed="8"/>
      <name val="Times New Roman"/>
      <family val="2"/>
    </font>
    <font>
      <sz val="10"/>
      <name val=".VnTime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2"/>
      <color theme="1"/>
      <name val="Times New Roman"/>
      <family val="2"/>
    </font>
    <font>
      <sz val="14"/>
      <name val="Times New Roman"/>
      <family val="1"/>
    </font>
    <font>
      <b/>
      <sz val="12"/>
      <name val="Times New Roman"/>
      <family val="1"/>
    </font>
    <font>
      <b/>
      <sz val="14"/>
      <name val="Times New Roman"/>
      <family val="1"/>
    </font>
    <font>
      <b/>
      <sz val="13"/>
      <name val="Times New Roman"/>
      <family val="1"/>
    </font>
    <font>
      <i/>
      <sz val="14"/>
      <name val="Times New Roman"/>
      <family val="1"/>
    </font>
    <font>
      <i/>
      <sz val="10"/>
      <name val="Times New Roman"/>
      <family val="1"/>
    </font>
    <font>
      <b/>
      <sz val="10"/>
      <name val="Times New Roman"/>
      <family val="1"/>
    </font>
    <font>
      <i/>
      <sz val="8"/>
      <name val="Times New Roman"/>
      <family val="1"/>
    </font>
    <font>
      <sz val="10"/>
      <name val="Times New Roman"/>
      <family val="1"/>
    </font>
    <font>
      <b/>
      <i/>
      <sz val="14"/>
      <name val="Times New Roman"/>
      <family val="1"/>
    </font>
    <font>
      <b/>
      <sz val="11"/>
      <name val="Times New Roman"/>
      <family val="1"/>
    </font>
    <font>
      <sz val="11"/>
      <name val="Times New Roman"/>
      <family val="1"/>
    </font>
    <font>
      <sz val="9"/>
      <name val="Times New Roman"/>
      <family val="1"/>
    </font>
    <font>
      <i/>
      <sz val="11"/>
      <name val="Times New Roman"/>
      <family val="1"/>
    </font>
    <font>
      <b/>
      <sz val="9"/>
      <name val="Times New Roman"/>
      <family val="1"/>
    </font>
    <font>
      <b/>
      <i/>
      <sz val="11"/>
      <name val="Times New Roman"/>
      <family val="1"/>
    </font>
    <font>
      <b/>
      <i/>
      <sz val="9"/>
      <name val="Times New Roman"/>
      <family val="1"/>
    </font>
    <font>
      <i/>
      <sz val="9"/>
      <name val="Times New Roman"/>
      <family val="1"/>
    </font>
    <font>
      <sz val="14"/>
      <color theme="0"/>
      <name val="Times New Roman"/>
      <family val="1"/>
    </font>
    <font>
      <b/>
      <sz val="14"/>
      <color theme="0"/>
      <name val="Times New Roman"/>
      <family val="1"/>
    </font>
    <font>
      <b/>
      <sz val="10"/>
      <color theme="0"/>
      <name val="Times New Roman"/>
      <family val="1"/>
    </font>
    <font>
      <sz val="12"/>
      <color theme="0"/>
      <name val="Times New Roman"/>
      <family val="1"/>
    </font>
    <font>
      <sz val="14"/>
      <color rgb="FFFF0000"/>
      <name val="Times New Roman"/>
      <family val="1"/>
    </font>
    <font>
      <b/>
      <sz val="14"/>
      <color rgb="FFFF0000"/>
      <name val="Times New Roman"/>
      <family val="1"/>
    </font>
    <font>
      <b/>
      <sz val="10"/>
      <color rgb="FFFF0000"/>
      <name val="Times New Roman"/>
      <family val="1"/>
    </font>
    <font>
      <sz val="12"/>
      <color rgb="FFFF0000"/>
      <name val="Times New Roman"/>
      <family val="1"/>
    </font>
    <font>
      <sz val="14"/>
      <color theme="0"/>
      <name val="Times New Roman"/>
      <family val="2"/>
    </font>
    <font>
      <sz val="14"/>
      <color rgb="FF9C6500"/>
      <name val="Times New Roman"/>
      <family val="2"/>
    </font>
  </fonts>
  <fills count="9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3">
    <xf numFmtId="0" fontId="0" fillId="0" borderId="0"/>
    <xf numFmtId="0" fontId="4" fillId="0" borderId="0"/>
    <xf numFmtId="0" fontId="5" fillId="0" borderId="0"/>
    <xf numFmtId="0" fontId="6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9" fillId="0" borderId="0"/>
    <xf numFmtId="0" fontId="3" fillId="0" borderId="0"/>
    <xf numFmtId="43" fontId="7" fillId="0" borderId="0" applyFont="0" applyFill="0" applyBorder="0" applyAlignment="0" applyProtection="0"/>
    <xf numFmtId="0" fontId="2" fillId="0" borderId="0"/>
    <xf numFmtId="164" fontId="7" fillId="0" borderId="0" applyFont="0" applyFill="0" applyBorder="0" applyAlignment="0" applyProtection="0"/>
  </cellStyleXfs>
  <cellXfs count="121">
    <xf numFmtId="0" fontId="0" fillId="0" borderId="0" xfId="0"/>
    <xf numFmtId="0" fontId="20" fillId="0" borderId="0" xfId="0" applyFont="1" applyAlignment="1">
      <alignment horizontal="right"/>
    </xf>
    <xf numFmtId="3" fontId="20" fillId="0" borderId="0" xfId="0" applyNumberFormat="1" applyFont="1" applyAlignment="1">
      <alignment horizontal="right"/>
    </xf>
    <xf numFmtId="0" fontId="22" fillId="0" borderId="0" xfId="0" applyFont="1"/>
    <xf numFmtId="0" fontId="21" fillId="0" borderId="0" xfId="0" applyFont="1" applyAlignment="1">
      <alignment horizontal="center"/>
    </xf>
    <xf numFmtId="0" fontId="21" fillId="0" borderId="0" xfId="0" applyFont="1"/>
    <xf numFmtId="3" fontId="21" fillId="0" borderId="0" xfId="0" applyNumberFormat="1" applyFont="1" applyAlignment="1">
      <alignment horizontal="right"/>
    </xf>
    <xf numFmtId="0" fontId="21" fillId="0" borderId="0" xfId="0" applyFont="1" applyAlignment="1">
      <alignment horizontal="right"/>
    </xf>
    <xf numFmtId="0" fontId="20" fillId="0" borderId="0" xfId="0" applyFont="1"/>
    <xf numFmtId="0" fontId="24" fillId="0" borderId="5" xfId="0" applyFont="1" applyBorder="1" applyAlignment="1">
      <alignment horizontal="center" vertical="center" wrapText="1"/>
    </xf>
    <xf numFmtId="3" fontId="27" fillId="0" borderId="1" xfId="8" applyNumberFormat="1" applyFont="1" applyBorder="1" applyAlignment="1">
      <alignment horizontal="center" vertical="center" wrapText="1"/>
    </xf>
    <xf numFmtId="3" fontId="17" fillId="0" borderId="1" xfId="0" applyNumberFormat="1" applyFont="1" applyBorder="1" applyAlignment="1">
      <alignment horizontal="center"/>
    </xf>
    <xf numFmtId="3" fontId="17" fillId="0" borderId="1" xfId="12" applyNumberFormat="1" applyFont="1" applyFill="1" applyBorder="1" applyAlignment="1">
      <alignment horizontal="center"/>
    </xf>
    <xf numFmtId="3" fontId="20" fillId="0" borderId="1" xfId="8" applyNumberFormat="1" applyFont="1" applyBorder="1" applyAlignment="1">
      <alignment horizontal="right" vertical="center" wrapText="1"/>
    </xf>
    <xf numFmtId="166" fontId="21" fillId="0" borderId="1" xfId="0" applyNumberFormat="1" applyFont="1" applyBorder="1" applyAlignment="1">
      <alignment horizontal="center" vertical="center" wrapText="1"/>
    </xf>
    <xf numFmtId="37" fontId="21" fillId="0" borderId="1" xfId="0" applyNumberFormat="1" applyFont="1" applyBorder="1" applyAlignment="1">
      <alignment horizontal="center" vertical="center" wrapText="1"/>
    </xf>
    <xf numFmtId="167" fontId="21" fillId="0" borderId="1" xfId="0" applyNumberFormat="1" applyFont="1" applyBorder="1" applyAlignment="1">
      <alignment horizontal="center" vertical="center" wrapText="1"/>
    </xf>
    <xf numFmtId="3" fontId="21" fillId="0" borderId="1" xfId="0" applyNumberFormat="1" applyFont="1" applyBorder="1" applyAlignment="1">
      <alignment horizontal="center" vertical="center" wrapText="1"/>
    </xf>
    <xf numFmtId="167" fontId="20" fillId="0" borderId="1" xfId="0" applyNumberFormat="1" applyFont="1" applyBorder="1" applyAlignment="1">
      <alignment vertical="center"/>
    </xf>
    <xf numFmtId="168" fontId="21" fillId="0" borderId="1" xfId="0" applyNumberFormat="1" applyFont="1" applyBorder="1" applyAlignment="1">
      <alignment horizontal="right" vertical="center" wrapText="1"/>
    </xf>
    <xf numFmtId="168" fontId="21" fillId="0" borderId="1" xfId="10" applyNumberFormat="1" applyFont="1" applyFill="1" applyBorder="1" applyAlignment="1">
      <alignment horizontal="right" vertical="center" wrapText="1"/>
    </xf>
    <xf numFmtId="164" fontId="20" fillId="0" borderId="0" xfId="12" applyFont="1" applyFill="1"/>
    <xf numFmtId="3" fontId="17" fillId="0" borderId="1" xfId="8" applyNumberFormat="1" applyFont="1" applyBorder="1" applyAlignment="1">
      <alignment horizontal="center" vertical="center" wrapText="1"/>
    </xf>
    <xf numFmtId="2" fontId="21" fillId="0" borderId="1" xfId="0" applyNumberFormat="1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9" fontId="21" fillId="0" borderId="1" xfId="0" applyNumberFormat="1" applyFont="1" applyBorder="1" applyAlignment="1">
      <alignment horizontal="center" vertical="center" wrapText="1"/>
    </xf>
    <xf numFmtId="164" fontId="21" fillId="0" borderId="1" xfId="12" applyFont="1" applyFill="1" applyBorder="1" applyAlignment="1">
      <alignment horizontal="center" vertical="center" wrapText="1"/>
    </xf>
    <xf numFmtId="37" fontId="21" fillId="0" borderId="1" xfId="10" applyNumberFormat="1" applyFont="1" applyFill="1" applyBorder="1" applyAlignment="1">
      <alignment horizontal="center" vertical="center" wrapText="1"/>
    </xf>
    <xf numFmtId="0" fontId="16" fillId="0" borderId="0" xfId="0" applyFont="1" applyAlignment="1">
      <alignment horizontal="right"/>
    </xf>
    <xf numFmtId="0" fontId="18" fillId="0" borderId="0" xfId="0" applyFont="1"/>
    <xf numFmtId="165" fontId="4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13" fillId="0" borderId="0" xfId="0" applyFont="1" applyAlignment="1">
      <alignment horizontal="center" vertical="center" wrapText="1"/>
    </xf>
    <xf numFmtId="0" fontId="12" fillId="0" borderId="0" xfId="0" applyFont="1" applyAlignment="1">
      <alignment vertical="center" wrapText="1"/>
    </xf>
    <xf numFmtId="0" fontId="10" fillId="0" borderId="0" xfId="0" applyFont="1" applyAlignment="1">
      <alignment vertical="center" wrapText="1"/>
    </xf>
    <xf numFmtId="165" fontId="10" fillId="0" borderId="0" xfId="0" applyNumberFormat="1" applyFont="1" applyAlignment="1">
      <alignment vertical="center" wrapText="1"/>
    </xf>
    <xf numFmtId="0" fontId="11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16" fontId="11" fillId="0" borderId="1" xfId="0" applyNumberFormat="1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165" fontId="15" fillId="0" borderId="1" xfId="0" applyNumberFormat="1" applyFont="1" applyBorder="1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vertical="center" wrapText="1"/>
    </xf>
    <xf numFmtId="0" fontId="12" fillId="0" borderId="3" xfId="0" applyFont="1" applyBorder="1" applyAlignment="1">
      <alignment vertical="center" wrapText="1"/>
    </xf>
    <xf numFmtId="14" fontId="4" fillId="0" borderId="4" xfId="0" quotePrefix="1" applyNumberFormat="1" applyFont="1" applyBorder="1" applyAlignment="1">
      <alignment horizontal="center" vertical="center" wrapText="1"/>
    </xf>
    <xf numFmtId="14" fontId="4" fillId="0" borderId="1" xfId="0" quotePrefix="1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4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18" fillId="0" borderId="0" xfId="0" applyFont="1" applyAlignment="1">
      <alignment horizontal="center" vertical="center" wrapText="1"/>
    </xf>
    <xf numFmtId="165" fontId="10" fillId="0" borderId="0" xfId="0" applyNumberFormat="1" applyFont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28" fillId="0" borderId="0" xfId="0" applyFont="1" applyAlignment="1">
      <alignment vertical="center" wrapText="1"/>
    </xf>
    <xf numFmtId="0" fontId="29" fillId="0" borderId="0" xfId="0" applyFont="1" applyAlignment="1">
      <alignment horizontal="center" vertical="center" wrapText="1"/>
    </xf>
    <xf numFmtId="0" fontId="30" fillId="0" borderId="0" xfId="0" applyFont="1" applyAlignment="1">
      <alignment horizontal="center" vertical="center" wrapText="1"/>
    </xf>
    <xf numFmtId="0" fontId="31" fillId="0" borderId="0" xfId="0" applyFont="1" applyAlignment="1">
      <alignment vertical="center" wrapText="1"/>
    </xf>
    <xf numFmtId="0" fontId="32" fillId="0" borderId="0" xfId="0" applyFont="1" applyAlignment="1">
      <alignment vertical="center" wrapText="1"/>
    </xf>
    <xf numFmtId="0" fontId="33" fillId="0" borderId="0" xfId="0" applyFont="1" applyAlignment="1">
      <alignment horizontal="center" vertical="center" wrapText="1"/>
    </xf>
    <xf numFmtId="0" fontId="34" fillId="0" borderId="0" xfId="0" applyFont="1" applyAlignment="1">
      <alignment horizontal="center" vertical="center" wrapText="1"/>
    </xf>
    <xf numFmtId="3" fontId="33" fillId="0" borderId="0" xfId="0" applyNumberFormat="1" applyFont="1" applyAlignment="1">
      <alignment horizontal="center" vertical="center" wrapText="1"/>
    </xf>
    <xf numFmtId="0" fontId="35" fillId="0" borderId="0" xfId="0" applyFont="1" applyAlignment="1">
      <alignment vertical="center" wrapText="1"/>
    </xf>
    <xf numFmtId="169" fontId="21" fillId="0" borderId="1" xfId="12" applyNumberFormat="1" applyFont="1" applyFill="1" applyBorder="1" applyAlignment="1">
      <alignment horizontal="right" vertical="center"/>
    </xf>
    <xf numFmtId="0" fontId="19" fillId="0" borderId="0" xfId="0" applyFont="1" applyAlignment="1">
      <alignment horizontal="left" vertical="center" wrapText="1"/>
    </xf>
    <xf numFmtId="0" fontId="10" fillId="0" borderId="0" xfId="0" applyFont="1" applyAlignment="1">
      <alignment horizontal="center" wrapText="1"/>
    </xf>
    <xf numFmtId="0" fontId="12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2" fillId="0" borderId="2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left" vertical="center" wrapText="1"/>
    </xf>
    <xf numFmtId="164" fontId="24" fillId="0" borderId="7" xfId="12" applyFont="1" applyFill="1" applyBorder="1" applyAlignment="1">
      <alignment horizontal="center" vertical="center" wrapText="1"/>
    </xf>
    <xf numFmtId="164" fontId="24" fillId="0" borderId="5" xfId="12" applyFont="1" applyFill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23" fillId="0" borderId="9" xfId="0" applyFont="1" applyBorder="1" applyAlignment="1">
      <alignment horizontal="right" vertical="center"/>
    </xf>
    <xf numFmtId="0" fontId="14" fillId="0" borderId="0" xfId="0" applyFont="1" applyAlignment="1">
      <alignment horizontal="center" vertical="center" wrapText="1"/>
    </xf>
    <xf numFmtId="0" fontId="24" fillId="0" borderId="7" xfId="0" applyFont="1" applyBorder="1" applyAlignment="1">
      <alignment horizontal="center" vertical="center" wrapText="1"/>
    </xf>
    <xf numFmtId="0" fontId="24" fillId="0" borderId="6" xfId="0" applyFont="1" applyBorder="1" applyAlignment="1">
      <alignment horizontal="center" vertical="center" wrapText="1"/>
    </xf>
    <xf numFmtId="0" fontId="24" fillId="0" borderId="5" xfId="0" applyFont="1" applyBorder="1" applyAlignment="1">
      <alignment horizontal="center" vertical="center" wrapText="1"/>
    </xf>
    <xf numFmtId="0" fontId="20" fillId="0" borderId="10" xfId="0" applyFont="1" applyBorder="1" applyAlignment="1">
      <alignment horizontal="center" vertical="center" wrapText="1"/>
    </xf>
    <xf numFmtId="0" fontId="20" fillId="0" borderId="11" xfId="0" applyFont="1" applyBorder="1" applyAlignment="1">
      <alignment horizontal="center" vertical="center" wrapText="1"/>
    </xf>
    <xf numFmtId="0" fontId="20" fillId="0" borderId="12" xfId="0" applyFont="1" applyBorder="1" applyAlignment="1">
      <alignment horizontal="center" vertical="center" wrapText="1"/>
    </xf>
    <xf numFmtId="0" fontId="25" fillId="0" borderId="1" xfId="0" applyFont="1" applyBorder="1" applyAlignment="1">
      <alignment horizontal="center" vertical="center" wrapText="1"/>
    </xf>
    <xf numFmtId="3" fontId="20" fillId="0" borderId="7" xfId="0" applyNumberFormat="1" applyFont="1" applyBorder="1" applyAlignment="1">
      <alignment horizontal="center" vertical="center" wrapText="1"/>
    </xf>
    <xf numFmtId="3" fontId="20" fillId="0" borderId="6" xfId="0" applyNumberFormat="1" applyFont="1" applyBorder="1" applyAlignment="1">
      <alignment horizontal="center" vertical="center" wrapText="1"/>
    </xf>
    <xf numFmtId="3" fontId="20" fillId="0" borderId="5" xfId="0" applyNumberFormat="1" applyFont="1" applyBorder="1" applyAlignment="1">
      <alignment horizontal="center" vertical="center" wrapText="1"/>
    </xf>
    <xf numFmtId="0" fontId="25" fillId="0" borderId="2" xfId="0" applyFont="1" applyBorder="1" applyAlignment="1">
      <alignment horizontal="center" vertical="center" wrapText="1"/>
    </xf>
    <xf numFmtId="0" fontId="25" fillId="0" borderId="3" xfId="0" applyFont="1" applyBorder="1" applyAlignment="1">
      <alignment horizontal="center" vertical="center" wrapText="1"/>
    </xf>
    <xf numFmtId="0" fontId="25" fillId="0" borderId="4" xfId="0" applyFont="1" applyBorder="1" applyAlignment="1">
      <alignment horizontal="center" vertical="center" wrapText="1"/>
    </xf>
    <xf numFmtId="0" fontId="24" fillId="0" borderId="2" xfId="0" applyFont="1" applyBorder="1" applyAlignment="1">
      <alignment horizontal="center" vertical="center" wrapText="1"/>
    </xf>
    <xf numFmtId="0" fontId="24" fillId="0" borderId="3" xfId="0" applyFont="1" applyBorder="1" applyAlignment="1">
      <alignment horizontal="center" vertical="center" wrapText="1"/>
    </xf>
    <xf numFmtId="0" fontId="24" fillId="0" borderId="4" xfId="0" applyFont="1" applyBorder="1" applyAlignment="1">
      <alignment horizontal="center" vertical="center" wrapText="1"/>
    </xf>
    <xf numFmtId="0" fontId="26" fillId="0" borderId="7" xfId="0" applyFont="1" applyBorder="1" applyAlignment="1">
      <alignment horizontal="center" vertical="center" wrapText="1"/>
    </xf>
    <xf numFmtId="0" fontId="26" fillId="0" borderId="5" xfId="0" applyFont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0" fontId="22" fillId="0" borderId="7" xfId="0" applyFont="1" applyBorder="1" applyAlignment="1">
      <alignment horizontal="center" vertical="center" wrapText="1"/>
    </xf>
    <xf numFmtId="0" fontId="22" fillId="0" borderId="5" xfId="0" applyFont="1" applyBorder="1" applyAlignment="1">
      <alignment horizontal="center" vertical="center" wrapText="1"/>
    </xf>
    <xf numFmtId="16" fontId="11" fillId="0" borderId="10" xfId="0" applyNumberFormat="1" applyFont="1" applyBorder="1" applyAlignment="1">
      <alignment horizontal="center" vertical="center" wrapText="1"/>
    </xf>
    <xf numFmtId="16" fontId="11" fillId="0" borderId="13" xfId="0" applyNumberFormat="1" applyFont="1" applyBorder="1" applyAlignment="1">
      <alignment horizontal="center" vertical="center" wrapText="1"/>
    </xf>
    <xf numFmtId="16" fontId="11" fillId="0" borderId="12" xfId="0" applyNumberFormat="1" applyFont="1" applyBorder="1" applyAlignment="1">
      <alignment horizontal="center" vertical="center" wrapText="1"/>
    </xf>
    <xf numFmtId="16" fontId="11" fillId="0" borderId="8" xfId="0" applyNumberFormat="1" applyFont="1" applyBorder="1" applyAlignment="1">
      <alignment horizontal="center" vertical="center" wrapText="1"/>
    </xf>
    <xf numFmtId="165" fontId="11" fillId="0" borderId="7" xfId="0" applyNumberFormat="1" applyFont="1" applyBorder="1" applyAlignment="1">
      <alignment horizontal="center" vertical="center" wrapText="1"/>
    </xf>
    <xf numFmtId="165" fontId="11" fillId="0" borderId="6" xfId="0" applyNumberFormat="1" applyFont="1" applyBorder="1" applyAlignment="1">
      <alignment horizontal="center" vertical="center" wrapText="1"/>
    </xf>
    <xf numFmtId="165" fontId="11" fillId="0" borderId="5" xfId="0" applyNumberFormat="1" applyFont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center" wrapText="1"/>
    </xf>
    <xf numFmtId="167" fontId="24" fillId="0" borderId="7" xfId="10" applyNumberFormat="1" applyFont="1" applyFill="1" applyBorder="1" applyAlignment="1">
      <alignment horizontal="center" vertical="center" wrapText="1"/>
    </xf>
    <xf numFmtId="167" fontId="24" fillId="0" borderId="6" xfId="10" applyNumberFormat="1" applyFont="1" applyFill="1" applyBorder="1" applyAlignment="1">
      <alignment horizontal="center" vertical="center" wrapText="1"/>
    </xf>
    <xf numFmtId="167" fontId="24" fillId="0" borderId="5" xfId="10" applyNumberFormat="1" applyFont="1" applyFill="1" applyBorder="1" applyAlignment="1">
      <alignment horizontal="center" vertical="center" wrapText="1"/>
    </xf>
    <xf numFmtId="0" fontId="27" fillId="0" borderId="7" xfId="0" applyFont="1" applyBorder="1" applyAlignment="1">
      <alignment horizontal="center" vertical="center" wrapText="1"/>
    </xf>
    <xf numFmtId="0" fontId="27" fillId="0" borderId="5" xfId="0" applyFont="1" applyBorder="1" applyAlignment="1">
      <alignment horizontal="center" vertical="center" wrapText="1"/>
    </xf>
    <xf numFmtId="0" fontId="27" fillId="0" borderId="1" xfId="0" applyFont="1" applyBorder="1" applyAlignment="1">
      <alignment horizontal="center" vertical="center" wrapText="1"/>
    </xf>
    <xf numFmtId="0" fontId="16" fillId="0" borderId="7" xfId="0" applyFont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center" wrapText="1"/>
    </xf>
  </cellXfs>
  <cellStyles count="13">
    <cellStyle name="Comma" xfId="12" builtinId="3"/>
    <cellStyle name="Comma 10" xfId="10" xr:uid="{00000000-0005-0000-0000-000001000000}"/>
    <cellStyle name="Normal" xfId="0" builtinId="0"/>
    <cellStyle name="Normal 10" xfId="6" xr:uid="{00000000-0005-0000-0000-000003000000}"/>
    <cellStyle name="Normal 14" xfId="8" xr:uid="{00000000-0005-0000-0000-000004000000}"/>
    <cellStyle name="Normal 16" xfId="5" xr:uid="{00000000-0005-0000-0000-000005000000}"/>
    <cellStyle name="Normal 18" xfId="4" xr:uid="{00000000-0005-0000-0000-000006000000}"/>
    <cellStyle name="Normal 2" xfId="3" xr:uid="{00000000-0005-0000-0000-000007000000}"/>
    <cellStyle name="Normal 2 2" xfId="2" xr:uid="{00000000-0005-0000-0000-000008000000}"/>
    <cellStyle name="Normal 2 2 2 2" xfId="1" xr:uid="{00000000-0005-0000-0000-000009000000}"/>
    <cellStyle name="Normal 3" xfId="9" xr:uid="{00000000-0005-0000-0000-00000A000000}"/>
    <cellStyle name="Normal 4" xfId="7" xr:uid="{00000000-0005-0000-0000-00000B000000}"/>
    <cellStyle name="Normal 5" xfId="11" xr:uid="{00000000-0005-0000-0000-00000C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716757</xdr:colOff>
      <xdr:row>1</xdr:row>
      <xdr:rowOff>235743</xdr:rowOff>
    </xdr:from>
    <xdr:to>
      <xdr:col>1</xdr:col>
      <xdr:colOff>1062038</xdr:colOff>
      <xdr:row>1</xdr:row>
      <xdr:rowOff>235743</xdr:rowOff>
    </xdr:to>
    <xdr:cxnSp macro="">
      <xdr:nvCxnSpPr>
        <xdr:cNvPr id="3" name="Straight Connector 2">
          <a:extLst>
            <a:ext uri="{FF2B5EF4-FFF2-40B4-BE49-F238E27FC236}">
              <a16:creationId xmlns:a16="http://schemas.microsoft.com/office/drawing/2014/main" id="{0A9666DF-8D61-46E3-99F8-ADF3138C1A00}"/>
            </a:ext>
          </a:extLst>
        </xdr:cNvPr>
        <xdr:cNvCxnSpPr/>
      </xdr:nvCxnSpPr>
      <xdr:spPr>
        <a:xfrm>
          <a:off x="1202532" y="511968"/>
          <a:ext cx="345281" cy="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N14"/>
  <sheetViews>
    <sheetView tabSelected="1" zoomScale="85" zoomScaleNormal="85" workbookViewId="0">
      <selection activeCell="A5" sqref="A5:AL5"/>
    </sheetView>
  </sheetViews>
  <sheetFormatPr defaultColWidth="8.88671875" defaultRowHeight="18" x14ac:dyDescent="0.25"/>
  <cols>
    <col min="1" max="1" width="7.33203125" style="38" customWidth="1"/>
    <col min="2" max="2" width="19.44140625" style="34" customWidth="1"/>
    <col min="3" max="3" width="13.88671875" style="34" customWidth="1"/>
    <col min="4" max="4" width="7.6640625" style="34" hidden="1" customWidth="1"/>
    <col min="5" max="5" width="16" style="34" hidden="1" customWidth="1"/>
    <col min="6" max="6" width="34.88671875" style="52" customWidth="1"/>
    <col min="7" max="7" width="11.6640625" style="4" hidden="1" customWidth="1"/>
    <col min="8" max="9" width="7.109375" style="5" hidden="1" customWidth="1"/>
    <col min="10" max="10" width="6.88671875" style="5" hidden="1" customWidth="1"/>
    <col min="11" max="11" width="9" style="5" hidden="1" customWidth="1"/>
    <col min="12" max="12" width="7.44140625" style="5" hidden="1" customWidth="1"/>
    <col min="13" max="13" width="7" style="5" hidden="1" customWidth="1"/>
    <col min="14" max="14" width="8.5546875" style="5" hidden="1" customWidth="1"/>
    <col min="15" max="15" width="11" style="5" hidden="1" customWidth="1"/>
    <col min="16" max="16" width="12.109375" style="5" hidden="1" customWidth="1"/>
    <col min="17" max="17" width="12.44140625" style="38" hidden="1" customWidth="1"/>
    <col min="18" max="18" width="13.33203125" style="38" hidden="1" customWidth="1"/>
    <col min="19" max="19" width="12.44140625" style="38" hidden="1" customWidth="1"/>
    <col min="20" max="20" width="8" style="38" hidden="1" customWidth="1"/>
    <col min="21" max="21" width="7.33203125" style="38" hidden="1" customWidth="1"/>
    <col min="22" max="22" width="8" style="38" hidden="1" customWidth="1"/>
    <col min="23" max="23" width="13.6640625" style="29" hidden="1" customWidth="1"/>
    <col min="24" max="24" width="8" style="53" hidden="1" customWidth="1"/>
    <col min="25" max="25" width="5.6640625" style="38" hidden="1" customWidth="1"/>
    <col min="26" max="26" width="8.6640625" style="38" hidden="1" customWidth="1"/>
    <col min="27" max="27" width="17.109375" style="3" hidden="1" customWidth="1"/>
    <col min="28" max="28" width="15" style="4" hidden="1" customWidth="1"/>
    <col min="29" max="29" width="13.88671875" style="5" hidden="1" customWidth="1"/>
    <col min="30" max="30" width="12.88671875" style="5" hidden="1" customWidth="1"/>
    <col min="31" max="31" width="19.88671875" style="6" hidden="1" customWidth="1"/>
    <col min="32" max="32" width="17.44140625" style="7" hidden="1" customWidth="1"/>
    <col min="33" max="33" width="12.44140625" style="7" hidden="1" customWidth="1"/>
    <col min="34" max="34" width="16.5546875" style="7" hidden="1" customWidth="1"/>
    <col min="35" max="35" width="19.33203125" style="8" customWidth="1"/>
    <col min="36" max="36" width="15.88671875" style="5" customWidth="1"/>
    <col min="37" max="37" width="15" style="5" customWidth="1"/>
    <col min="38" max="38" width="17.88671875" style="21" customWidth="1"/>
    <col min="39" max="39" width="8.88671875" style="59"/>
    <col min="40" max="40" width="16.33203125" style="55" customWidth="1"/>
    <col min="41" max="16384" width="8.88671875" style="34"/>
  </cols>
  <sheetData>
    <row r="1" spans="1:40" ht="21.75" customHeight="1" x14ac:dyDescent="0.35">
      <c r="A1" s="66" t="s">
        <v>5</v>
      </c>
      <c r="B1" s="66"/>
      <c r="C1" s="66"/>
      <c r="D1" s="32"/>
      <c r="E1" s="32"/>
      <c r="F1" s="68" t="s">
        <v>16</v>
      </c>
      <c r="G1" s="68"/>
      <c r="H1" s="68"/>
      <c r="I1" s="68"/>
      <c r="J1" s="68"/>
      <c r="K1" s="68"/>
      <c r="L1" s="68"/>
      <c r="M1" s="68"/>
      <c r="N1" s="68"/>
      <c r="O1" s="68"/>
      <c r="P1" s="68"/>
      <c r="Q1" s="68"/>
      <c r="R1" s="33"/>
      <c r="S1" s="33"/>
      <c r="T1" s="34"/>
      <c r="U1" s="34"/>
      <c r="V1" s="34"/>
      <c r="W1" s="28"/>
      <c r="X1" s="35"/>
      <c r="Y1" s="34"/>
      <c r="Z1" s="34"/>
      <c r="AA1" s="36"/>
      <c r="AB1" s="1"/>
      <c r="AC1" s="1"/>
      <c r="AD1" s="1"/>
      <c r="AE1" s="2"/>
      <c r="AF1" s="1"/>
      <c r="AG1" s="1"/>
      <c r="AH1" s="1"/>
      <c r="AI1" s="1"/>
      <c r="AJ1" s="1"/>
      <c r="AK1" s="1"/>
      <c r="AL1" s="1"/>
    </row>
    <row r="2" spans="1:40" ht="19.5" customHeight="1" x14ac:dyDescent="0.3">
      <c r="A2" s="67" t="s">
        <v>19</v>
      </c>
      <c r="B2" s="67"/>
      <c r="C2" s="67"/>
      <c r="D2" s="37"/>
      <c r="E2" s="37"/>
      <c r="F2" s="38"/>
      <c r="G2" s="38"/>
      <c r="H2" s="38"/>
      <c r="I2" s="38"/>
      <c r="J2" s="38"/>
      <c r="K2" s="38"/>
      <c r="L2" s="38"/>
      <c r="M2" s="38"/>
      <c r="N2" s="38"/>
      <c r="O2" s="38"/>
      <c r="P2" s="38"/>
      <c r="R2" s="33"/>
      <c r="S2" s="33"/>
      <c r="T2" s="34"/>
      <c r="U2" s="34"/>
      <c r="V2" s="34"/>
      <c r="W2" s="34"/>
      <c r="X2" s="35"/>
      <c r="Y2" s="34"/>
      <c r="Z2" s="34"/>
      <c r="AA2" s="34"/>
      <c r="AB2" s="34"/>
      <c r="AC2" s="34"/>
      <c r="AD2" s="34"/>
      <c r="AE2" s="34"/>
      <c r="AF2" s="34"/>
      <c r="AG2" s="34"/>
      <c r="AH2" s="34"/>
      <c r="AI2" s="34"/>
      <c r="AJ2" s="34"/>
      <c r="AK2" s="34"/>
      <c r="AL2" s="34"/>
    </row>
    <row r="3" spans="1:40" ht="11.25" customHeight="1" x14ac:dyDescent="0.3">
      <c r="A3" s="37"/>
      <c r="B3" s="37"/>
      <c r="C3" s="37"/>
      <c r="D3" s="37"/>
      <c r="E3" s="37"/>
      <c r="F3" s="38"/>
      <c r="G3" s="38"/>
      <c r="H3" s="38"/>
      <c r="I3" s="38"/>
      <c r="J3" s="38"/>
      <c r="K3" s="38"/>
      <c r="L3" s="38"/>
      <c r="M3" s="38"/>
      <c r="N3" s="38"/>
      <c r="O3" s="38"/>
      <c r="P3" s="38"/>
      <c r="R3" s="33"/>
      <c r="S3" s="33"/>
      <c r="T3" s="34"/>
      <c r="U3" s="34"/>
      <c r="V3" s="34"/>
      <c r="W3" s="34"/>
      <c r="X3" s="35"/>
      <c r="Y3" s="34"/>
      <c r="Z3" s="34"/>
      <c r="AA3" s="34"/>
      <c r="AB3" s="34"/>
      <c r="AC3" s="34"/>
      <c r="AD3" s="34"/>
      <c r="AE3" s="34"/>
      <c r="AF3" s="34"/>
      <c r="AG3" s="34"/>
      <c r="AH3" s="34"/>
      <c r="AI3" s="34"/>
      <c r="AJ3" s="34"/>
      <c r="AK3" s="34"/>
      <c r="AL3" s="34"/>
    </row>
    <row r="4" spans="1:40" ht="75" customHeight="1" x14ac:dyDescent="0.3">
      <c r="A4" s="67" t="s">
        <v>62</v>
      </c>
      <c r="B4" s="67"/>
      <c r="C4" s="67"/>
      <c r="D4" s="67"/>
      <c r="E4" s="67"/>
      <c r="F4" s="67"/>
      <c r="G4" s="67"/>
      <c r="H4" s="67"/>
      <c r="I4" s="67"/>
      <c r="J4" s="67"/>
      <c r="K4" s="67"/>
      <c r="L4" s="67"/>
      <c r="M4" s="67"/>
      <c r="N4" s="67"/>
      <c r="O4" s="67"/>
      <c r="P4" s="67"/>
      <c r="Q4" s="67"/>
      <c r="R4" s="67"/>
      <c r="S4" s="67"/>
      <c r="T4" s="67"/>
      <c r="U4" s="67"/>
      <c r="V4" s="67"/>
      <c r="W4" s="67"/>
      <c r="X4" s="67"/>
      <c r="Y4" s="67"/>
      <c r="Z4" s="67"/>
      <c r="AA4" s="67"/>
      <c r="AB4" s="67"/>
      <c r="AC4" s="67"/>
      <c r="AD4" s="67"/>
      <c r="AE4" s="67"/>
      <c r="AF4" s="67"/>
      <c r="AG4" s="67"/>
      <c r="AH4" s="67"/>
      <c r="AI4" s="67"/>
      <c r="AJ4" s="67"/>
      <c r="AK4" s="67"/>
      <c r="AL4" s="67"/>
    </row>
    <row r="5" spans="1:40" ht="23.25" customHeight="1" x14ac:dyDescent="0.3">
      <c r="A5" s="82" t="s">
        <v>64</v>
      </c>
      <c r="B5" s="82"/>
      <c r="C5" s="82"/>
      <c r="D5" s="82"/>
      <c r="E5" s="82"/>
      <c r="F5" s="82"/>
      <c r="G5" s="82"/>
      <c r="H5" s="82"/>
      <c r="I5" s="82"/>
      <c r="J5" s="82"/>
      <c r="K5" s="82"/>
      <c r="L5" s="82"/>
      <c r="M5" s="82"/>
      <c r="N5" s="82"/>
      <c r="O5" s="82"/>
      <c r="P5" s="82"/>
      <c r="Q5" s="82"/>
      <c r="R5" s="82"/>
      <c r="S5" s="82"/>
      <c r="T5" s="82"/>
      <c r="U5" s="82"/>
      <c r="V5" s="82"/>
      <c r="W5" s="82"/>
      <c r="X5" s="82"/>
      <c r="Y5" s="82"/>
      <c r="Z5" s="82"/>
      <c r="AA5" s="82"/>
      <c r="AB5" s="82"/>
      <c r="AC5" s="82"/>
      <c r="AD5" s="82"/>
      <c r="AE5" s="82"/>
      <c r="AF5" s="82"/>
      <c r="AG5" s="82"/>
      <c r="AH5" s="82"/>
      <c r="AI5" s="82"/>
      <c r="AJ5" s="82"/>
      <c r="AK5" s="82"/>
      <c r="AL5" s="82"/>
    </row>
    <row r="6" spans="1:40" ht="31.5" customHeight="1" x14ac:dyDescent="0.25">
      <c r="A6" s="54"/>
      <c r="B6" s="54"/>
      <c r="C6" s="54"/>
      <c r="D6" s="54"/>
      <c r="E6" s="54"/>
      <c r="F6" s="54"/>
      <c r="G6" s="54"/>
      <c r="H6" s="54"/>
      <c r="I6" s="54"/>
      <c r="J6" s="54"/>
      <c r="K6" s="54"/>
      <c r="L6" s="54"/>
      <c r="M6" s="54"/>
      <c r="N6" s="54"/>
      <c r="O6" s="54"/>
      <c r="P6" s="54"/>
      <c r="Q6" s="54"/>
      <c r="R6" s="54"/>
      <c r="S6" s="54"/>
      <c r="T6" s="54"/>
      <c r="U6" s="54"/>
      <c r="V6" s="54"/>
      <c r="W6" s="54"/>
      <c r="X6" s="54"/>
      <c r="Y6" s="54"/>
      <c r="Z6" s="54"/>
      <c r="AK6" s="81" t="s">
        <v>20</v>
      </c>
      <c r="AL6" s="81"/>
    </row>
    <row r="7" spans="1:40" ht="30" customHeight="1" x14ac:dyDescent="0.3">
      <c r="A7" s="74" t="s">
        <v>0</v>
      </c>
      <c r="B7" s="74" t="s">
        <v>1</v>
      </c>
      <c r="C7" s="74" t="s">
        <v>10</v>
      </c>
      <c r="D7" s="74" t="s">
        <v>4</v>
      </c>
      <c r="E7" s="74" t="s">
        <v>17</v>
      </c>
      <c r="F7" s="74" t="s">
        <v>2</v>
      </c>
      <c r="G7" s="83" t="s">
        <v>38</v>
      </c>
      <c r="H7" s="111" t="s">
        <v>39</v>
      </c>
      <c r="I7" s="111"/>
      <c r="J7" s="111"/>
      <c r="K7" s="111"/>
      <c r="L7" s="111"/>
      <c r="M7" s="111"/>
      <c r="N7" s="111"/>
      <c r="O7" s="111"/>
      <c r="P7" s="112" t="s">
        <v>40</v>
      </c>
      <c r="Q7" s="74" t="s">
        <v>6</v>
      </c>
      <c r="R7" s="77" t="s">
        <v>15</v>
      </c>
      <c r="S7" s="78"/>
      <c r="T7" s="74" t="s">
        <v>7</v>
      </c>
      <c r="U7" s="104" t="s">
        <v>7</v>
      </c>
      <c r="V7" s="105"/>
      <c r="W7" s="118" t="s">
        <v>54</v>
      </c>
      <c r="X7" s="108" t="s">
        <v>3</v>
      </c>
      <c r="Y7" s="77" t="s">
        <v>12</v>
      </c>
      <c r="Z7" s="78"/>
      <c r="AA7" s="83" t="s">
        <v>21</v>
      </c>
      <c r="AB7" s="86" t="s">
        <v>22</v>
      </c>
      <c r="AC7" s="89" t="s">
        <v>23</v>
      </c>
      <c r="AD7" s="89"/>
      <c r="AE7" s="90" t="s">
        <v>24</v>
      </c>
      <c r="AF7" s="93" t="s">
        <v>23</v>
      </c>
      <c r="AG7" s="94"/>
      <c r="AH7" s="95"/>
      <c r="AI7" s="96" t="s">
        <v>25</v>
      </c>
      <c r="AJ7" s="97"/>
      <c r="AK7" s="97"/>
      <c r="AL7" s="98"/>
    </row>
    <row r="8" spans="1:40" s="37" customFormat="1" ht="37.5" customHeight="1" x14ac:dyDescent="0.3">
      <c r="A8" s="75"/>
      <c r="B8" s="75"/>
      <c r="C8" s="75"/>
      <c r="D8" s="75"/>
      <c r="E8" s="75"/>
      <c r="F8" s="75"/>
      <c r="G8" s="84"/>
      <c r="H8" s="115" t="s">
        <v>41</v>
      </c>
      <c r="I8" s="117" t="s">
        <v>42</v>
      </c>
      <c r="J8" s="117" t="s">
        <v>43</v>
      </c>
      <c r="K8" s="117" t="s">
        <v>44</v>
      </c>
      <c r="L8" s="117" t="s">
        <v>45</v>
      </c>
      <c r="M8" s="117" t="s">
        <v>46</v>
      </c>
      <c r="N8" s="117" t="s">
        <v>47</v>
      </c>
      <c r="O8" s="117" t="s">
        <v>48</v>
      </c>
      <c r="P8" s="113"/>
      <c r="Q8" s="75"/>
      <c r="R8" s="79"/>
      <c r="S8" s="80"/>
      <c r="T8" s="75"/>
      <c r="U8" s="106"/>
      <c r="V8" s="107"/>
      <c r="W8" s="119"/>
      <c r="X8" s="109"/>
      <c r="Y8" s="79"/>
      <c r="Z8" s="80"/>
      <c r="AA8" s="84"/>
      <c r="AB8" s="87"/>
      <c r="AC8" s="99" t="s">
        <v>26</v>
      </c>
      <c r="AD8" s="99" t="s">
        <v>27</v>
      </c>
      <c r="AE8" s="91"/>
      <c r="AF8" s="99" t="s">
        <v>28</v>
      </c>
      <c r="AG8" s="99" t="s">
        <v>29</v>
      </c>
      <c r="AH8" s="99" t="s">
        <v>30</v>
      </c>
      <c r="AI8" s="101" t="s">
        <v>31</v>
      </c>
      <c r="AJ8" s="101"/>
      <c r="AK8" s="102" t="s">
        <v>32</v>
      </c>
      <c r="AL8" s="72" t="s">
        <v>33</v>
      </c>
      <c r="AM8" s="60"/>
      <c r="AN8" s="56"/>
    </row>
    <row r="9" spans="1:40" s="37" customFormat="1" ht="26.25" customHeight="1" x14ac:dyDescent="0.3">
      <c r="A9" s="76"/>
      <c r="B9" s="76"/>
      <c r="C9" s="76"/>
      <c r="D9" s="76"/>
      <c r="E9" s="76"/>
      <c r="F9" s="76"/>
      <c r="G9" s="85"/>
      <c r="H9" s="116"/>
      <c r="I9" s="117"/>
      <c r="J9" s="117"/>
      <c r="K9" s="117"/>
      <c r="L9" s="117"/>
      <c r="M9" s="117"/>
      <c r="N9" s="117"/>
      <c r="O9" s="117"/>
      <c r="P9" s="114"/>
      <c r="Q9" s="76"/>
      <c r="R9" s="39" t="s">
        <v>13</v>
      </c>
      <c r="S9" s="39" t="s">
        <v>14</v>
      </c>
      <c r="T9" s="76"/>
      <c r="U9" s="39" t="s">
        <v>8</v>
      </c>
      <c r="V9" s="39" t="s">
        <v>9</v>
      </c>
      <c r="W9" s="120"/>
      <c r="X9" s="110"/>
      <c r="Y9" s="39" t="s">
        <v>8</v>
      </c>
      <c r="Z9" s="40" t="s">
        <v>9</v>
      </c>
      <c r="AA9" s="85"/>
      <c r="AB9" s="88"/>
      <c r="AC9" s="100"/>
      <c r="AD9" s="100"/>
      <c r="AE9" s="92"/>
      <c r="AF9" s="100"/>
      <c r="AG9" s="100"/>
      <c r="AH9" s="100"/>
      <c r="AI9" s="9" t="s">
        <v>13</v>
      </c>
      <c r="AJ9" s="9" t="s">
        <v>34</v>
      </c>
      <c r="AK9" s="103"/>
      <c r="AL9" s="73"/>
      <c r="AM9" s="60"/>
      <c r="AN9" s="56"/>
    </row>
    <row r="10" spans="1:40" s="43" customFormat="1" ht="19.5" customHeight="1" x14ac:dyDescent="0.2">
      <c r="A10" s="41">
        <v>1</v>
      </c>
      <c r="B10" s="41">
        <v>2</v>
      </c>
      <c r="C10" s="41">
        <v>3</v>
      </c>
      <c r="D10" s="41">
        <v>4</v>
      </c>
      <c r="E10" s="41">
        <v>5</v>
      </c>
      <c r="F10" s="41">
        <v>4</v>
      </c>
      <c r="G10" s="11">
        <v>5</v>
      </c>
      <c r="H10" s="22" t="s">
        <v>49</v>
      </c>
      <c r="I10" s="22"/>
      <c r="J10" s="22" t="s">
        <v>50</v>
      </c>
      <c r="K10" s="11">
        <v>8</v>
      </c>
      <c r="L10" s="22" t="s">
        <v>51</v>
      </c>
      <c r="M10" s="22" t="s">
        <v>52</v>
      </c>
      <c r="N10" s="11">
        <v>11</v>
      </c>
      <c r="O10" s="11"/>
      <c r="P10" s="22" t="s">
        <v>53</v>
      </c>
      <c r="Q10" s="41">
        <v>6</v>
      </c>
      <c r="R10" s="41">
        <v>7</v>
      </c>
      <c r="S10" s="41">
        <v>8</v>
      </c>
      <c r="T10" s="41">
        <v>9</v>
      </c>
      <c r="U10" s="41">
        <v>9</v>
      </c>
      <c r="V10" s="41">
        <v>10</v>
      </c>
      <c r="W10" s="22" t="s">
        <v>55</v>
      </c>
      <c r="X10" s="42"/>
      <c r="Y10" s="41">
        <v>11</v>
      </c>
      <c r="Z10" s="41">
        <v>12</v>
      </c>
      <c r="AA10" s="10" t="s">
        <v>35</v>
      </c>
      <c r="AB10" s="11" t="s">
        <v>36</v>
      </c>
      <c r="AC10" s="11">
        <v>20</v>
      </c>
      <c r="AD10" s="11">
        <v>21</v>
      </c>
      <c r="AE10" s="11" t="s">
        <v>37</v>
      </c>
      <c r="AF10" s="11">
        <v>23</v>
      </c>
      <c r="AG10" s="11">
        <v>24</v>
      </c>
      <c r="AH10" s="11">
        <v>25</v>
      </c>
      <c r="AI10" s="11">
        <v>5</v>
      </c>
      <c r="AJ10" s="11">
        <v>6</v>
      </c>
      <c r="AK10" s="11">
        <v>7</v>
      </c>
      <c r="AL10" s="12" t="s">
        <v>57</v>
      </c>
      <c r="AM10" s="61"/>
      <c r="AN10" s="57"/>
    </row>
    <row r="11" spans="1:40" s="37" customFormat="1" ht="26.25" customHeight="1" x14ac:dyDescent="0.2">
      <c r="A11" s="44"/>
      <c r="B11" s="69" t="s">
        <v>58</v>
      </c>
      <c r="C11" s="70"/>
      <c r="D11" s="70"/>
      <c r="E11" s="71"/>
      <c r="F11" s="45"/>
      <c r="G11" s="11"/>
      <c r="H11" s="22"/>
      <c r="I11" s="22"/>
      <c r="J11" s="22"/>
      <c r="K11" s="11"/>
      <c r="L11" s="22"/>
      <c r="M11" s="22"/>
      <c r="N11" s="11"/>
      <c r="O11" s="11"/>
      <c r="P11" s="22"/>
      <c r="Q11" s="46"/>
      <c r="R11" s="46"/>
      <c r="S11" s="46"/>
      <c r="T11" s="46"/>
      <c r="U11" s="46"/>
      <c r="V11" s="46"/>
      <c r="W11" s="22"/>
      <c r="X11" s="46"/>
      <c r="Y11" s="46"/>
      <c r="Z11" s="46"/>
      <c r="AA11" s="13">
        <f t="shared" ref="AA11:AL11" si="0">SUM(AA12:AA12)</f>
        <v>1127763</v>
      </c>
      <c r="AB11" s="13">
        <f t="shared" si="0"/>
        <v>783168.75</v>
      </c>
      <c r="AC11" s="13">
        <f t="shared" si="0"/>
        <v>542997</v>
      </c>
      <c r="AD11" s="13">
        <f t="shared" si="0"/>
        <v>240171.75</v>
      </c>
      <c r="AE11" s="13">
        <f t="shared" si="0"/>
        <v>0</v>
      </c>
      <c r="AF11" s="13">
        <f t="shared" si="0"/>
        <v>0</v>
      </c>
      <c r="AG11" s="13">
        <f t="shared" si="0"/>
        <v>0</v>
      </c>
      <c r="AH11" s="13">
        <f t="shared" si="0"/>
        <v>0</v>
      </c>
      <c r="AI11" s="13">
        <f t="shared" si="0"/>
        <v>1910932</v>
      </c>
      <c r="AJ11" s="13">
        <f t="shared" si="0"/>
        <v>0</v>
      </c>
      <c r="AK11" s="13">
        <f t="shared" si="0"/>
        <v>0</v>
      </c>
      <c r="AL11" s="13">
        <f t="shared" si="0"/>
        <v>1910932</v>
      </c>
      <c r="AM11" s="62"/>
      <c r="AN11" s="56"/>
    </row>
    <row r="12" spans="1:40" s="31" customFormat="1" ht="39.75" customHeight="1" x14ac:dyDescent="0.3">
      <c r="A12" s="49">
        <v>1</v>
      </c>
      <c r="B12" s="51" t="s">
        <v>59</v>
      </c>
      <c r="C12" s="48" t="s">
        <v>63</v>
      </c>
      <c r="D12" s="50" t="s">
        <v>11</v>
      </c>
      <c r="E12" s="50" t="s">
        <v>18</v>
      </c>
      <c r="F12" s="51" t="s">
        <v>60</v>
      </c>
      <c r="G12" s="23">
        <v>6.44</v>
      </c>
      <c r="H12" s="24"/>
      <c r="I12" s="24">
        <v>0.7</v>
      </c>
      <c r="J12" s="25"/>
      <c r="K12" s="25"/>
      <c r="L12" s="26"/>
      <c r="M12" s="26"/>
      <c r="N12" s="26">
        <f t="shared" ref="N12" si="1">(G12+H12+I12+J12)*25%</f>
        <v>1.7850000000000001</v>
      </c>
      <c r="O12" s="26"/>
      <c r="P12" s="27">
        <f>SUM(G12:O12)*2340</f>
        <v>20884.5</v>
      </c>
      <c r="Q12" s="50">
        <v>48092</v>
      </c>
      <c r="R12" s="47">
        <v>45839</v>
      </c>
      <c r="S12" s="48"/>
      <c r="T12" s="49">
        <f t="shared" ref="T12" si="2">(U12)+(IF(V12=0,0,IF(V12&lt;7,1/2,1)))</f>
        <v>30</v>
      </c>
      <c r="U12" s="49">
        <v>29</v>
      </c>
      <c r="V12" s="49">
        <v>7</v>
      </c>
      <c r="W12" s="24">
        <f t="shared" ref="W12" si="3">(Y12*12)+Z12</f>
        <v>74</v>
      </c>
      <c r="X12" s="30">
        <f t="shared" ref="X12" si="4">(Y12)+(IF(Z12=0,0,IF(Z12&lt;6,1/2,1)))</f>
        <v>6.5</v>
      </c>
      <c r="Y12" s="49">
        <v>6</v>
      </c>
      <c r="Z12" s="49">
        <v>2</v>
      </c>
      <c r="AA12" s="14">
        <f>P12*0.9*60</f>
        <v>1127763</v>
      </c>
      <c r="AB12" s="15">
        <f t="shared" ref="AB12" si="5">SUM(AC12:AD12)</f>
        <v>783168.75</v>
      </c>
      <c r="AC12" s="16">
        <f>4*P12*X12</f>
        <v>542997</v>
      </c>
      <c r="AD12" s="17">
        <f>4*P12+0.5*P12*(T12-15)</f>
        <v>240171.75</v>
      </c>
      <c r="AE12" s="18"/>
      <c r="AF12" s="18"/>
      <c r="AG12" s="18"/>
      <c r="AH12" s="18"/>
      <c r="AI12" s="19">
        <f t="shared" ref="AI12" si="6">ROUND(AA12+AB12,0)</f>
        <v>1910932</v>
      </c>
      <c r="AJ12" s="19"/>
      <c r="AK12" s="20"/>
      <c r="AL12" s="64">
        <f t="shared" ref="AL12" si="7">AI12+AJ12+AK12</f>
        <v>1910932</v>
      </c>
      <c r="AM12" s="63"/>
      <c r="AN12" s="58" t="s">
        <v>56</v>
      </c>
    </row>
    <row r="14" spans="1:40" ht="37.5" customHeight="1" x14ac:dyDescent="0.25">
      <c r="B14" s="65" t="s">
        <v>61</v>
      </c>
      <c r="C14" s="65"/>
      <c r="D14" s="65"/>
      <c r="E14" s="65"/>
      <c r="F14" s="65"/>
    </row>
  </sheetData>
  <mergeCells count="46">
    <mergeCell ref="X7:X9"/>
    <mergeCell ref="Y7:Z8"/>
    <mergeCell ref="G7:G9"/>
    <mergeCell ref="H7:O7"/>
    <mergeCell ref="P7:P9"/>
    <mergeCell ref="H8:H9"/>
    <mergeCell ref="I8:I9"/>
    <mergeCell ref="J8:J9"/>
    <mergeCell ref="K8:K9"/>
    <mergeCell ref="L8:L9"/>
    <mergeCell ref="M8:M9"/>
    <mergeCell ref="N8:N9"/>
    <mergeCell ref="O8:O9"/>
    <mergeCell ref="W7:W9"/>
    <mergeCell ref="AK6:AL6"/>
    <mergeCell ref="A5:AL5"/>
    <mergeCell ref="AA7:AA9"/>
    <mergeCell ref="AB7:AB9"/>
    <mergeCell ref="AC7:AD7"/>
    <mergeCell ref="AE7:AE9"/>
    <mergeCell ref="AF7:AH7"/>
    <mergeCell ref="AI7:AL7"/>
    <mergeCell ref="AC8:AC9"/>
    <mergeCell ref="AD8:AD9"/>
    <mergeCell ref="AF8:AF9"/>
    <mergeCell ref="AG8:AG9"/>
    <mergeCell ref="AH8:AH9"/>
    <mergeCell ref="AI8:AJ8"/>
    <mergeCell ref="AK8:AK9"/>
    <mergeCell ref="U7:V8"/>
    <mergeCell ref="B14:F14"/>
    <mergeCell ref="A1:C1"/>
    <mergeCell ref="A2:C2"/>
    <mergeCell ref="F1:Q1"/>
    <mergeCell ref="B11:E11"/>
    <mergeCell ref="A4:AL4"/>
    <mergeCell ref="AL8:AL9"/>
    <mergeCell ref="C7:C9"/>
    <mergeCell ref="B7:B9"/>
    <mergeCell ref="A7:A9"/>
    <mergeCell ref="D7:D9"/>
    <mergeCell ref="E7:E9"/>
    <mergeCell ref="F7:F9"/>
    <mergeCell ref="Q7:Q9"/>
    <mergeCell ref="R7:S8"/>
    <mergeCell ref="T7:T9"/>
  </mergeCells>
  <printOptions horizontalCentered="1"/>
  <pageMargins left="0.39370078740157483" right="0.19685039370078741" top="0.59055118110236227" bottom="0.59055118110236227" header="0.31496062992125984" footer="0.31496062992125984"/>
  <pageSetup paperSize="9" scale="95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BIEU KEM QD</vt:lpstr>
      <vt:lpstr>'BIEU KEM QD'!Print_Area</vt:lpstr>
      <vt:lpstr>'BIEU KEM QD'!Print_Titles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ls vpubnd</cp:lastModifiedBy>
  <cp:lastPrinted>2025-07-02T08:03:30Z</cp:lastPrinted>
  <dcterms:created xsi:type="dcterms:W3CDTF">2025-01-05T08:44:07Z</dcterms:created>
  <dcterms:modified xsi:type="dcterms:W3CDTF">2025-07-03T01:16:47Z</dcterms:modified>
</cp:coreProperties>
</file>