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AppData\Roaming\VNPT Plugin\Files\FileTemp\"/>
    </mc:Choice>
  </mc:AlternateContent>
  <xr:revisionPtr revIDLastSave="0" documentId="13_ncr:1_{E6DE7227-3B32-4FEE-B3DB-92F87AC5A3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CĐKT" sheetId="1" r:id="rId1"/>
    <sheet name="KQ HĐKD" sheetId="2" r:id="rId2"/>
    <sheet name="PP lợi nhuận" sheetId="3" r:id="rId3"/>
  </sheets>
  <definedNames>
    <definedName name="_xlnm.Print_Titles" localSheetId="0">BCĐKT!$7:$7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2" l="1"/>
  <c r="D18" i="2"/>
  <c r="D10" i="2"/>
  <c r="D12" i="2"/>
  <c r="E21" i="2"/>
  <c r="E10" i="2"/>
  <c r="E12" i="2" s="1"/>
  <c r="E18" i="2" s="1"/>
  <c r="C8" i="3"/>
  <c r="C9" i="3"/>
  <c r="D61" i="1"/>
  <c r="E30" i="1"/>
  <c r="E61" i="1" s="1"/>
  <c r="D30" i="1"/>
  <c r="E64" i="1"/>
  <c r="D64" i="1"/>
  <c r="D63" i="1" s="1"/>
  <c r="D95" i="1" s="1"/>
  <c r="E76" i="1"/>
  <c r="E63" i="1" s="1"/>
  <c r="E95" i="1" s="1"/>
  <c r="D76" i="1"/>
  <c r="E85" i="1"/>
  <c r="D85" i="1"/>
  <c r="E44" i="1"/>
  <c r="D44" i="1"/>
  <c r="E38" i="1"/>
  <c r="D38" i="1"/>
  <c r="E25" i="1"/>
  <c r="D25" i="1"/>
  <c r="E22" i="1"/>
  <c r="D22" i="1"/>
  <c r="E16" i="1"/>
  <c r="D16" i="1"/>
  <c r="E13" i="1"/>
  <c r="D13" i="1"/>
  <c r="E10" i="1"/>
  <c r="D10" i="1"/>
  <c r="E22" i="2" l="1"/>
  <c r="E23" i="2" l="1"/>
  <c r="E25" i="2" s="1"/>
  <c r="D21" i="2"/>
  <c r="D23" i="2" l="1"/>
  <c r="D25" i="2" s="1"/>
</calcChain>
</file>

<file path=xl/sharedStrings.xml><?xml version="1.0" encoding="utf-8"?>
<sst xmlns="http://schemas.openxmlformats.org/spreadsheetml/2006/main" count="274" uniqueCount="201">
  <si>
    <t>TT</t>
  </si>
  <si>
    <t>Chỉ tiêu</t>
  </si>
  <si>
    <t>A</t>
  </si>
  <si>
    <t>Tiền và các khoản tương đương tiền</t>
  </si>
  <si>
    <t>Hàng tồn kho</t>
  </si>
  <si>
    <t>Tài sản ngắn hạn khác</t>
  </si>
  <si>
    <t>B</t>
  </si>
  <si>
    <t>Tài sản dài hạn</t>
  </si>
  <si>
    <t>Các khoản phải thu dài hạn</t>
  </si>
  <si>
    <t>Tài sản cố định</t>
  </si>
  <si>
    <t>Tài sản dài hạn khác</t>
  </si>
  <si>
    <t>Nợ dài hạn</t>
  </si>
  <si>
    <t xml:space="preserve">BÁO CÁO TÀI CHÍNH NĂM 2023 </t>
  </si>
  <si>
    <t>BẢNG CÂN ĐỐI KẾ TOÁN</t>
  </si>
  <si>
    <t>Mã số</t>
  </si>
  <si>
    <t>CÔNG TY TNHH MTV XỔ SỐ KIẾN THIẾT</t>
  </si>
  <si>
    <t>KẾT QUẢ HOẠT ĐỘNG KINH DOANH</t>
  </si>
  <si>
    <t>ĐVT: đồng</t>
  </si>
  <si>
    <t>1</t>
  </si>
  <si>
    <t>Doanh thu bán hàng và cung cấp dịch vụ</t>
  </si>
  <si>
    <t>2</t>
  </si>
  <si>
    <t>Các khoản giảm trừ doanh thu</t>
  </si>
  <si>
    <t>3</t>
  </si>
  <si>
    <t>Doanh thu thuần về bán hàng và cung cấp dịch vụ</t>
  </si>
  <si>
    <t>4</t>
  </si>
  <si>
    <t>5</t>
  </si>
  <si>
    <t>Lợi nhuận gộp về bán hàng và cung cấp dịch vụ</t>
  </si>
  <si>
    <t>6</t>
  </si>
  <si>
    <t>Doanh thu hoạt động tài chính</t>
  </si>
  <si>
    <t>7</t>
  </si>
  <si>
    <t>Chi phí tài chính</t>
  </si>
  <si>
    <t>- Chi phí lãi vay</t>
  </si>
  <si>
    <t>8</t>
  </si>
  <si>
    <t>Chi phí bán hàng</t>
  </si>
  <si>
    <t>9</t>
  </si>
  <si>
    <t>Chi phí quản lý doanh nghiệp</t>
  </si>
  <si>
    <t>10</t>
  </si>
  <si>
    <t>Lợi nhuận thuần từ hoạt động kinh doanh</t>
  </si>
  <si>
    <t>11</t>
  </si>
  <si>
    <t>Thu nhập khác</t>
  </si>
  <si>
    <t>12</t>
  </si>
  <si>
    <t>Chi phí khác</t>
  </si>
  <si>
    <t>13</t>
  </si>
  <si>
    <t>Lợi nhuận khác</t>
  </si>
  <si>
    <t>14</t>
  </si>
  <si>
    <t>Tổng lợi nhuận kế toán trước thuế</t>
  </si>
  <si>
    <t>15</t>
  </si>
  <si>
    <t>16</t>
  </si>
  <si>
    <t>Chi phí thuế thu nhập hoãn lại</t>
  </si>
  <si>
    <t>17</t>
  </si>
  <si>
    <t>CÔNG TY TNHH MTV XỔ SỐ KIẾT THIẾT LẠNG SƠN</t>
  </si>
  <si>
    <t>Chi phí kinh doanh</t>
  </si>
  <si>
    <t>Mã
 số</t>
  </si>
  <si>
    <t>TÀI SẢN</t>
  </si>
  <si>
    <t>100</t>
  </si>
  <si>
    <t>110</t>
  </si>
  <si>
    <t>111</t>
  </si>
  <si>
    <t>112</t>
  </si>
  <si>
    <t>120</t>
  </si>
  <si>
    <t>130</t>
  </si>
  <si>
    <t>131</t>
  </si>
  <si>
    <t>132</t>
  </si>
  <si>
    <t>133</t>
  </si>
  <si>
    <t>140</t>
  </si>
  <si>
    <t>141</t>
  </si>
  <si>
    <t>149</t>
  </si>
  <si>
    <t>150</t>
  </si>
  <si>
    <t>151</t>
  </si>
  <si>
    <t>153</t>
  </si>
  <si>
    <t>155</t>
  </si>
  <si>
    <t>200</t>
  </si>
  <si>
    <t>210</t>
  </si>
  <si>
    <t>211</t>
  </si>
  <si>
    <t>212</t>
  </si>
  <si>
    <t>213</t>
  </si>
  <si>
    <t>219</t>
  </si>
  <si>
    <t>220</t>
  </si>
  <si>
    <t>221</t>
  </si>
  <si>
    <t xml:space="preserve">    - Nguyên giá</t>
  </si>
  <si>
    <t>222</t>
  </si>
  <si>
    <t xml:space="preserve">    - Giá trị hao mòn lũy kế (*)</t>
  </si>
  <si>
    <t>223</t>
  </si>
  <si>
    <t>250</t>
  </si>
  <si>
    <t>251</t>
  </si>
  <si>
    <t>252</t>
  </si>
  <si>
    <t>254</t>
  </si>
  <si>
    <t>255</t>
  </si>
  <si>
    <t>260</t>
  </si>
  <si>
    <t>261</t>
  </si>
  <si>
    <t>262</t>
  </si>
  <si>
    <t>268</t>
  </si>
  <si>
    <t>270</t>
  </si>
  <si>
    <t>300</t>
  </si>
  <si>
    <t>310</t>
  </si>
  <si>
    <t>311</t>
  </si>
  <si>
    <t>315</t>
  </si>
  <si>
    <t>319</t>
  </si>
  <si>
    <t>330</t>
  </si>
  <si>
    <t>331</t>
  </si>
  <si>
    <t>332</t>
  </si>
  <si>
    <t>400</t>
  </si>
  <si>
    <t>411</t>
  </si>
  <si>
    <t>422</t>
  </si>
  <si>
    <t>440</t>
  </si>
  <si>
    <t>I</t>
  </si>
  <si>
    <t>II</t>
  </si>
  <si>
    <t>III</t>
  </si>
  <si>
    <t>IV</t>
  </si>
  <si>
    <t>V</t>
  </si>
  <si>
    <t>Thuế GTGT được khấu trừ</t>
  </si>
  <si>
    <t>Chi phí xây dựng cơ bản dở dang</t>
  </si>
  <si>
    <t>Vay và nợ ngắn hạn</t>
  </si>
  <si>
    <t>Vốn chủ sở hữu</t>
  </si>
  <si>
    <t>Tiền</t>
  </si>
  <si>
    <t>Các khoản tương đương tiền</t>
  </si>
  <si>
    <t xml:space="preserve"> Đầu tư tài chính ngắn hạn</t>
  </si>
  <si>
    <t>Đầu tư nắm giữ đến ngày đáo hạn</t>
  </si>
  <si>
    <t>Các khoản phải thu ngắn hạn</t>
  </si>
  <si>
    <t xml:space="preserve"> Phải thu ngắn hạn của khách hàng</t>
  </si>
  <si>
    <t>Trả trước cho người bán ngắn hạn</t>
  </si>
  <si>
    <t>Phải thu nội bộ ngắn hạn</t>
  </si>
  <si>
    <t xml:space="preserve"> Phải thu ngắn hạn khác</t>
  </si>
  <si>
    <t>Dự phòng giảm giá hàng tồn kho (*)</t>
  </si>
  <si>
    <t xml:space="preserve"> Chi phi trả trước ngắn hạn</t>
  </si>
  <si>
    <t>Thuế và các khoản khác phải thu Nhà nước</t>
  </si>
  <si>
    <t xml:space="preserve"> Tài sản ngắn hạn khác</t>
  </si>
  <si>
    <t>Phải thu dài hạn của khách hàng</t>
  </si>
  <si>
    <t xml:space="preserve"> Trả trước cho người bán dài hạn</t>
  </si>
  <si>
    <t>Vốn kinh doanh ở đơn vị trực thuộc</t>
  </si>
  <si>
    <t xml:space="preserve"> Phải thu dài hạn khác</t>
  </si>
  <si>
    <t>Dự phòng phải thu dài hạn khó đòi (*)</t>
  </si>
  <si>
    <t>Tài sản cố định hữu hình</t>
  </si>
  <si>
    <t>Tài sản cố định vô hình</t>
  </si>
  <si>
    <t xml:space="preserve"> Bất động sản đầu tư</t>
  </si>
  <si>
    <t xml:space="preserve"> Đầu tư tài chính dài hạn</t>
  </si>
  <si>
    <t xml:space="preserve"> Đầu tư vào công ty con</t>
  </si>
  <si>
    <t>Đầu tư vào công ty liên doanh, liên kết</t>
  </si>
  <si>
    <t xml:space="preserve"> Đầu tư nắm giữ đến ngày đáo hạn</t>
  </si>
  <si>
    <t>Đầu tư dài hạn khác</t>
  </si>
  <si>
    <t xml:space="preserve"> Dự phòng đầu tư tài chính dài hạn (*)</t>
  </si>
  <si>
    <t>Chi phí trả trước dài hạn</t>
  </si>
  <si>
    <t>Tài sản thuế thu nhập hoãn lại</t>
  </si>
  <si>
    <t xml:space="preserve"> Nợ Phải trả</t>
  </si>
  <si>
    <t xml:space="preserve"> Nợ ngắn hạn</t>
  </si>
  <si>
    <t xml:space="preserve"> Phải trả người bán </t>
  </si>
  <si>
    <t xml:space="preserve"> Người mua trả tiền trước </t>
  </si>
  <si>
    <t xml:space="preserve"> Thuế và các khoản phải nộp nhà nước</t>
  </si>
  <si>
    <t xml:space="preserve"> Phải trả người lao động</t>
  </si>
  <si>
    <t xml:space="preserve"> Chi phí phải trả </t>
  </si>
  <si>
    <t xml:space="preserve">Phải trả nội bộ </t>
  </si>
  <si>
    <t>Phải trả ngắn hạn khác</t>
  </si>
  <si>
    <t xml:space="preserve"> Dự phòng phải trả ngắn hạn</t>
  </si>
  <si>
    <t>Dự phòng rủi ro trả thưởng</t>
  </si>
  <si>
    <t xml:space="preserve"> Quỹ khen thưởng, phúc lợi</t>
  </si>
  <si>
    <t xml:space="preserve">Phải trả dài hạn người bán </t>
  </si>
  <si>
    <t xml:space="preserve"> Phải trả dài hạn nội bộ</t>
  </si>
  <si>
    <t>Phải trả dài hạn khác</t>
  </si>
  <si>
    <t xml:space="preserve"> Vay và nợ  dài hạn</t>
  </si>
  <si>
    <t>Cổ phiếu ưu đãi</t>
  </si>
  <si>
    <t>Thuế thu nhập hoãn lại phải trả</t>
  </si>
  <si>
    <t xml:space="preserve"> Dự phòng phải trả dài hạn</t>
  </si>
  <si>
    <t>Quỹ phát triển khoa học, công nghệ</t>
  </si>
  <si>
    <t xml:space="preserve"> Vốn góp của chủ sở hữu</t>
  </si>
  <si>
    <t>Vốn khác của chủ sở hữu</t>
  </si>
  <si>
    <t>Chênh lệch đánh giá lại tài sản</t>
  </si>
  <si>
    <t>Chênh lệch tỷ giá hối đoái</t>
  </si>
  <si>
    <t>Quỹ đầu tư phát triển</t>
  </si>
  <si>
    <t>Quỹ dự phòng tài chính</t>
  </si>
  <si>
    <t>Quỹ khác thuộc vốn chủ sở hữu</t>
  </si>
  <si>
    <t>Lợi nhuận sau thuế chưa phân phối</t>
  </si>
  <si>
    <t>Nguồn vốn đầu tư XDCB</t>
  </si>
  <si>
    <t>NGUỒN VỐN</t>
  </si>
  <si>
    <t>Tài sản cố định thuê tài chính</t>
  </si>
  <si>
    <t xml:space="preserve"> Tài sản ngắn hạn</t>
  </si>
  <si>
    <t>Dự phòng giảm giá đầu tư ngắn hạn (*)</t>
  </si>
  <si>
    <t>Dự phòng ngắn hạn phải thu khó đòi (*)</t>
  </si>
  <si>
    <t>TỔNG CỘNG TÀI SẢN (270 = 100 + 200)</t>
  </si>
  <si>
    <t>TỔNG CỘNG NGUỒN VỐN (440 = 300 + 400)</t>
  </si>
  <si>
    <t>PHÂN PHỐI LỢI NHUẬN VÀ TRÍCH LẬP CÁC QUỸ NĂM 2023</t>
  </si>
  <si>
    <t>Số tiền (đồng)</t>
  </si>
  <si>
    <t>Tổng lợi nhuận trước thuế</t>
  </si>
  <si>
    <t>Thuế thu nhập doanh nghiệp</t>
  </si>
  <si>
    <t>Lợi nhuận sau thuế TNDN</t>
  </si>
  <si>
    <t>-</t>
  </si>
  <si>
    <t xml:space="preserve"> Trích Quỹ đầu tư phát triển</t>
  </si>
  <si>
    <t xml:space="preserve">Trích Quỹ khen thưởng </t>
  </si>
  <si>
    <t>Trích Quỹ phúc lợi</t>
  </si>
  <si>
    <t>Đơn vị tính: đồng</t>
  </si>
  <si>
    <t>Biểu 01</t>
  </si>
  <si>
    <t>Biểu 02</t>
  </si>
  <si>
    <t>Biểu 03</t>
  </si>
  <si>
    <t>Số cuối năm (31/12/2023)</t>
  </si>
  <si>
    <t>Số đầu năm (01/01/2023)</t>
  </si>
  <si>
    <t xml:space="preserve">Quỹ thưởng Người quản lý doanh nghiệp, Kiểm soát viên </t>
  </si>
  <si>
    <t>(Kèm Quyết định số          /QĐ-UBND ngày      /7/2024 của UBND tỉnh Lạng Sơn)</t>
  </si>
  <si>
    <t>(Kèm Quyết định số           /QĐ-UBND ngày     /7/2024 của UBND tỉnh Lạng Sơn)</t>
  </si>
  <si>
    <t>Năm 2023</t>
  </si>
  <si>
    <t>Năm 2022</t>
  </si>
  <si>
    <t>(Kèm Quyết định số            /QĐ-UBND ngày      /7/2024 của UBND tỉnh Lạng Sơn)</t>
  </si>
  <si>
    <t>Chi phí thuế thu nhập doanh nghiệp hiện hành</t>
  </si>
  <si>
    <t>Lợi nhuận sau thuế thu nhập doanh nghiệp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</si>
</sst>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#\ ###\ ###\ ###"/>
    <numFmt numFmtId="166" formatCode="_(* #,##0_);_(* \-#,##0_);_(* &quot; - &quot;??_);_(@_)"/>
  </numFmts>
  <fonts count="24" x14ac:knownFonts="1">
    <font>
      <sz val="12"/>
      <color theme="1"/>
      <name val="Times New Roman"/>
      <family val="2"/>
      <charset val="163"/>
    </font>
    <font>
      <sz val="12"/>
      <color theme="1"/>
      <name val="Times New Roman"/>
      <family val="2"/>
      <charset val="163"/>
    </font>
    <font>
      <b/>
      <sz val="13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  <font>
      <sz val="14"/>
      <color theme="1"/>
      <name val="Times New Roman"/>
      <family val="1"/>
    </font>
    <font>
      <i/>
      <sz val="14"/>
      <color rgb="FF00000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2"/>
      <charset val="163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3"/>
      <color rgb="FF000000"/>
      <name val="Times New Roman"/>
      <family val="1"/>
    </font>
    <font>
      <i/>
      <sz val="13"/>
      <color rgb="FF000000"/>
      <name val="Times New Roman"/>
      <family val="1"/>
    </font>
    <font>
      <b/>
      <sz val="11"/>
      <color rgb="FF000000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2"/>
      <color theme="1"/>
      <name val="Times New Roman"/>
      <family val="1"/>
    </font>
    <font>
      <i/>
      <sz val="11"/>
      <name val="Times New Roman"/>
      <family val="1"/>
    </font>
    <font>
      <b/>
      <i/>
      <sz val="12"/>
      <color theme="1"/>
      <name val="Times New Roman"/>
      <family val="1"/>
    </font>
    <font>
      <b/>
      <i/>
      <sz val="13"/>
      <color rgb="FF000000"/>
      <name val="Times New Roman"/>
      <family val="1"/>
    </font>
    <font>
      <i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0" fillId="0" borderId="0" xfId="1" applyNumberFormat="1" applyFo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64" fontId="4" fillId="0" borderId="0" xfId="1" applyNumberFormat="1" applyFont="1" applyAlignment="1">
      <alignment horizontal="right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wrapText="1"/>
    </xf>
    <xf numFmtId="166" fontId="10" fillId="0" borderId="1" xfId="0" applyNumberFormat="1" applyFont="1" applyBorder="1" applyAlignment="1">
      <alignment horizontal="right" wrapText="1"/>
    </xf>
    <xf numFmtId="0" fontId="10" fillId="0" borderId="1" xfId="0" applyFont="1" applyBorder="1"/>
    <xf numFmtId="1" fontId="10" fillId="0" borderId="1" xfId="0" applyNumberFormat="1" applyFont="1" applyBorder="1" applyAlignment="1">
      <alignment horizontal="right" wrapText="1"/>
    </xf>
    <xf numFmtId="166" fontId="9" fillId="0" borderId="1" xfId="0" applyNumberFormat="1" applyFont="1" applyBorder="1" applyAlignment="1">
      <alignment horizontal="right" wrapText="1"/>
    </xf>
    <xf numFmtId="38" fontId="9" fillId="0" borderId="1" xfId="0" applyNumberFormat="1" applyFont="1" applyBorder="1" applyProtection="1">
      <protection locked="0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right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wrapText="1"/>
    </xf>
    <xf numFmtId="166" fontId="9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4" fillId="0" borderId="0" xfId="0" applyFont="1"/>
    <xf numFmtId="0" fontId="2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3" fontId="7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0" fontId="14" fillId="0" borderId="1" xfId="0" quotePrefix="1" applyFont="1" applyBorder="1" applyAlignment="1">
      <alignment horizontal="center" wrapText="1"/>
    </xf>
    <xf numFmtId="0" fontId="14" fillId="0" borderId="1" xfId="0" applyFont="1" applyBorder="1" applyAlignment="1">
      <alignment horizontal="justify" wrapText="1"/>
    </xf>
    <xf numFmtId="0" fontId="14" fillId="0" borderId="1" xfId="0" applyFont="1" applyBorder="1" applyAlignment="1">
      <alignment horizontal="center" wrapText="1"/>
    </xf>
    <xf numFmtId="164" fontId="14" fillId="0" borderId="1" xfId="1" applyNumberFormat="1" applyFont="1" applyBorder="1" applyAlignment="1">
      <alignment horizontal="right" wrapText="1"/>
    </xf>
    <xf numFmtId="1" fontId="14" fillId="0" borderId="1" xfId="1" applyNumberFormat="1" applyFont="1" applyBorder="1" applyAlignment="1">
      <alignment horizontal="right" wrapText="1"/>
    </xf>
    <xf numFmtId="0" fontId="15" fillId="0" borderId="1" xfId="0" quotePrefix="1" applyFont="1" applyBorder="1" applyAlignment="1">
      <alignment horizontal="justify" wrapText="1"/>
    </xf>
    <xf numFmtId="1" fontId="15" fillId="0" borderId="1" xfId="1" applyNumberFormat="1" applyFont="1" applyBorder="1" applyAlignment="1">
      <alignment horizontal="right" wrapText="1"/>
    </xf>
    <xf numFmtId="0" fontId="17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164" fontId="17" fillId="0" borderId="1" xfId="1" applyNumberFormat="1" applyFont="1" applyBorder="1" applyAlignment="1"/>
    <xf numFmtId="1" fontId="17" fillId="0" borderId="1" xfId="1" applyNumberFormat="1" applyFont="1" applyBorder="1" applyAlignment="1"/>
    <xf numFmtId="164" fontId="18" fillId="0" borderId="1" xfId="1" applyNumberFormat="1" applyFont="1" applyBorder="1" applyAlignment="1"/>
    <xf numFmtId="14" fontId="13" fillId="0" borderId="1" xfId="1" applyNumberFormat="1" applyFont="1" applyBorder="1" applyAlignment="1">
      <alignment horizontal="center" vertical="center" wrapText="1"/>
    </xf>
    <xf numFmtId="14" fontId="2" fillId="0" borderId="1" xfId="1" applyNumberFormat="1" applyFont="1" applyBorder="1" applyAlignment="1">
      <alignment horizontal="center" vertical="center" wrapText="1"/>
    </xf>
    <xf numFmtId="0" fontId="19" fillId="0" borderId="0" xfId="0" applyFont="1"/>
    <xf numFmtId="0" fontId="19" fillId="0" borderId="0" xfId="0" applyFont="1" applyAlignment="1">
      <alignment horizontal="right"/>
    </xf>
    <xf numFmtId="0" fontId="19" fillId="0" borderId="1" xfId="0" applyFont="1" applyBorder="1" applyAlignment="1">
      <alignment horizontal="center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166" fontId="20" fillId="0" borderId="1" xfId="0" applyNumberFormat="1" applyFont="1" applyBorder="1" applyAlignment="1">
      <alignment horizontal="right" wrapText="1"/>
    </xf>
    <xf numFmtId="1" fontId="20" fillId="0" borderId="1" xfId="0" applyNumberFormat="1" applyFont="1" applyBorder="1" applyAlignment="1">
      <alignment horizontal="right"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3" fontId="4" fillId="0" borderId="4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3" fontId="4" fillId="0" borderId="5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center" wrapText="1"/>
    </xf>
    <xf numFmtId="14" fontId="2" fillId="0" borderId="1" xfId="1" applyNumberFormat="1" applyFont="1" applyFill="1" applyBorder="1" applyAlignment="1">
      <alignment horizontal="center" vertical="center" wrapText="1"/>
    </xf>
    <xf numFmtId="164" fontId="17" fillId="0" borderId="1" xfId="1" applyNumberFormat="1" applyFont="1" applyFill="1" applyBorder="1" applyAlignment="1"/>
    <xf numFmtId="164" fontId="14" fillId="0" borderId="1" xfId="1" applyNumberFormat="1" applyFont="1" applyFill="1" applyBorder="1" applyAlignment="1">
      <alignment horizontal="right" wrapText="1"/>
    </xf>
    <xf numFmtId="1" fontId="14" fillId="0" borderId="1" xfId="1" applyNumberFormat="1" applyFont="1" applyFill="1" applyBorder="1" applyAlignment="1">
      <alignment horizontal="right" wrapText="1"/>
    </xf>
    <xf numFmtId="1" fontId="15" fillId="0" borderId="1" xfId="1" applyNumberFormat="1" applyFont="1" applyFill="1" applyBorder="1" applyAlignment="1">
      <alignment horizontal="right" wrapText="1"/>
    </xf>
    <xf numFmtId="0" fontId="17" fillId="0" borderId="1" xfId="0" applyFont="1" applyFill="1" applyBorder="1"/>
    <xf numFmtId="1" fontId="17" fillId="0" borderId="1" xfId="1" applyNumberFormat="1" applyFont="1" applyFill="1" applyBorder="1" applyAlignment="1"/>
    <xf numFmtId="164" fontId="18" fillId="0" borderId="1" xfId="1" applyNumberFormat="1" applyFont="1" applyFill="1" applyBorder="1" applyAlignment="1"/>
    <xf numFmtId="0" fontId="17" fillId="0" borderId="1" xfId="0" applyFont="1" applyBorder="1" applyAlignment="1">
      <alignment horizontal="justify" wrapText="1"/>
    </xf>
    <xf numFmtId="0" fontId="18" fillId="0" borderId="1" xfId="0" applyFont="1" applyBorder="1" applyAlignment="1">
      <alignment horizontal="justify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5"/>
  <sheetViews>
    <sheetView tabSelected="1" zoomScaleNormal="100" workbookViewId="0">
      <selection activeCell="J12" sqref="J12"/>
    </sheetView>
  </sheetViews>
  <sheetFormatPr defaultRowHeight="15.75" x14ac:dyDescent="0.25"/>
  <cols>
    <col min="1" max="1" width="4.875" customWidth="1"/>
    <col min="2" max="2" width="39.625" customWidth="1"/>
    <col min="3" max="3" width="8.625" customWidth="1"/>
    <col min="4" max="4" width="14.75" style="2" customWidth="1"/>
    <col min="5" max="5" width="15.125" customWidth="1"/>
  </cols>
  <sheetData>
    <row r="1" spans="1:5" x14ac:dyDescent="0.25">
      <c r="E1" s="57" t="s">
        <v>188</v>
      </c>
    </row>
    <row r="2" spans="1:5" x14ac:dyDescent="0.25">
      <c r="A2" s="68" t="s">
        <v>12</v>
      </c>
      <c r="B2" s="68"/>
      <c r="C2" s="68"/>
      <c r="D2" s="68"/>
      <c r="E2" s="68"/>
    </row>
    <row r="3" spans="1:5" x14ac:dyDescent="0.25">
      <c r="A3" s="68" t="s">
        <v>15</v>
      </c>
      <c r="B3" s="68"/>
      <c r="C3" s="68"/>
      <c r="D3" s="68"/>
      <c r="E3" s="68"/>
    </row>
    <row r="4" spans="1:5" x14ac:dyDescent="0.25">
      <c r="A4" s="68" t="s">
        <v>13</v>
      </c>
      <c r="B4" s="68"/>
      <c r="C4" s="68"/>
      <c r="D4" s="68"/>
      <c r="E4" s="68"/>
    </row>
    <row r="5" spans="1:5" ht="18.75" x14ac:dyDescent="0.3">
      <c r="A5" s="70" t="s">
        <v>194</v>
      </c>
      <c r="B5" s="70"/>
      <c r="C5" s="70"/>
      <c r="D5" s="70"/>
      <c r="E5" s="70"/>
    </row>
    <row r="6" spans="1:5" ht="18" customHeight="1" x14ac:dyDescent="0.3">
      <c r="B6" s="3"/>
      <c r="C6" s="3"/>
      <c r="D6" s="5"/>
      <c r="E6" s="51" t="s">
        <v>187</v>
      </c>
    </row>
    <row r="7" spans="1:5" ht="30.75" customHeight="1" x14ac:dyDescent="0.25">
      <c r="A7" s="22" t="s">
        <v>0</v>
      </c>
      <c r="B7" s="20" t="s">
        <v>1</v>
      </c>
      <c r="C7" s="21" t="s">
        <v>52</v>
      </c>
      <c r="D7" s="48" t="s">
        <v>191</v>
      </c>
      <c r="E7" s="48" t="s">
        <v>192</v>
      </c>
    </row>
    <row r="8" spans="1:5" ht="18" customHeight="1" x14ac:dyDescent="0.25">
      <c r="A8" s="7"/>
      <c r="B8" s="13" t="s">
        <v>53</v>
      </c>
      <c r="C8" s="13"/>
      <c r="D8" s="14"/>
      <c r="E8" s="14"/>
    </row>
    <row r="9" spans="1:5" ht="18" customHeight="1" x14ac:dyDescent="0.25">
      <c r="A9" s="9" t="s">
        <v>2</v>
      </c>
      <c r="B9" s="10" t="s">
        <v>173</v>
      </c>
      <c r="C9" s="12" t="s">
        <v>54</v>
      </c>
      <c r="D9" s="18">
        <v>16790732878</v>
      </c>
      <c r="E9" s="18">
        <v>16863747915</v>
      </c>
    </row>
    <row r="10" spans="1:5" ht="18" customHeight="1" x14ac:dyDescent="0.25">
      <c r="A10" s="9" t="s">
        <v>104</v>
      </c>
      <c r="B10" s="10" t="s">
        <v>3</v>
      </c>
      <c r="C10" s="12" t="s">
        <v>55</v>
      </c>
      <c r="D10" s="18">
        <f>D11</f>
        <v>2346112225</v>
      </c>
      <c r="E10" s="18">
        <f>E11</f>
        <v>3655903192</v>
      </c>
    </row>
    <row r="11" spans="1:5" ht="18" customHeight="1" x14ac:dyDescent="0.25">
      <c r="A11" s="7">
        <v>1</v>
      </c>
      <c r="B11" s="16" t="s">
        <v>113</v>
      </c>
      <c r="C11" s="6" t="s">
        <v>56</v>
      </c>
      <c r="D11" s="15">
        <v>2346112225</v>
      </c>
      <c r="E11" s="15">
        <v>3655903192</v>
      </c>
    </row>
    <row r="12" spans="1:5" ht="18" customHeight="1" x14ac:dyDescent="0.25">
      <c r="A12" s="7">
        <v>2</v>
      </c>
      <c r="B12" s="16" t="s">
        <v>114</v>
      </c>
      <c r="C12" s="6" t="s">
        <v>57</v>
      </c>
      <c r="D12" s="17">
        <v>0</v>
      </c>
      <c r="E12" s="17">
        <v>0</v>
      </c>
    </row>
    <row r="13" spans="1:5" ht="18" customHeight="1" x14ac:dyDescent="0.25">
      <c r="A13" s="9" t="s">
        <v>105</v>
      </c>
      <c r="B13" s="10" t="s">
        <v>115</v>
      </c>
      <c r="C13" s="12" t="s">
        <v>58</v>
      </c>
      <c r="D13" s="18">
        <f>D14</f>
        <v>13684490271</v>
      </c>
      <c r="E13" s="18">
        <f>E14</f>
        <v>12316997827</v>
      </c>
    </row>
    <row r="14" spans="1:5" ht="18" customHeight="1" x14ac:dyDescent="0.25">
      <c r="A14" s="7">
        <v>1</v>
      </c>
      <c r="B14" s="16" t="s">
        <v>116</v>
      </c>
      <c r="C14" s="6">
        <v>121</v>
      </c>
      <c r="D14" s="15">
        <v>13684490271</v>
      </c>
      <c r="E14" s="15">
        <v>12316997827</v>
      </c>
    </row>
    <row r="15" spans="1:5" ht="18" customHeight="1" x14ac:dyDescent="0.25">
      <c r="A15" s="7">
        <v>2</v>
      </c>
      <c r="B15" s="16" t="s">
        <v>174</v>
      </c>
      <c r="C15" s="6">
        <v>129</v>
      </c>
      <c r="D15" s="17">
        <v>0</v>
      </c>
      <c r="E15" s="17">
        <v>0</v>
      </c>
    </row>
    <row r="16" spans="1:5" ht="18" customHeight="1" x14ac:dyDescent="0.25">
      <c r="A16" s="9" t="s">
        <v>106</v>
      </c>
      <c r="B16" s="10" t="s">
        <v>117</v>
      </c>
      <c r="C16" s="12" t="s">
        <v>59</v>
      </c>
      <c r="D16" s="18">
        <f>SUM(D17:D21)</f>
        <v>448385035</v>
      </c>
      <c r="E16" s="18">
        <f>SUM(E17:E21)</f>
        <v>656574833</v>
      </c>
    </row>
    <row r="17" spans="1:5" ht="18" customHeight="1" x14ac:dyDescent="0.25">
      <c r="A17" s="8" t="s">
        <v>18</v>
      </c>
      <c r="B17" s="16" t="s">
        <v>118</v>
      </c>
      <c r="C17" s="6" t="s">
        <v>60</v>
      </c>
      <c r="D17" s="17">
        <v>0</v>
      </c>
      <c r="E17" s="17">
        <v>0</v>
      </c>
    </row>
    <row r="18" spans="1:5" ht="18" customHeight="1" x14ac:dyDescent="0.25">
      <c r="A18" s="8" t="s">
        <v>20</v>
      </c>
      <c r="B18" s="16" t="s">
        <v>119</v>
      </c>
      <c r="C18" s="6" t="s">
        <v>61</v>
      </c>
      <c r="D18" s="15">
        <v>13210462</v>
      </c>
      <c r="E18" s="15">
        <v>61339450</v>
      </c>
    </row>
    <row r="19" spans="1:5" ht="18" customHeight="1" x14ac:dyDescent="0.25">
      <c r="A19" s="8" t="s">
        <v>22</v>
      </c>
      <c r="B19" s="16" t="s">
        <v>120</v>
      </c>
      <c r="C19" s="6" t="s">
        <v>62</v>
      </c>
      <c r="D19" s="17">
        <v>0</v>
      </c>
      <c r="E19" s="17">
        <v>0</v>
      </c>
    </row>
    <row r="20" spans="1:5" ht="18" customHeight="1" x14ac:dyDescent="0.25">
      <c r="A20" s="8" t="s">
        <v>24</v>
      </c>
      <c r="B20" s="16" t="s">
        <v>121</v>
      </c>
      <c r="C20" s="6">
        <v>135</v>
      </c>
      <c r="D20" s="15">
        <v>435174573</v>
      </c>
      <c r="E20" s="15">
        <v>595235383</v>
      </c>
    </row>
    <row r="21" spans="1:5" ht="18" customHeight="1" x14ac:dyDescent="0.25">
      <c r="A21" s="8" t="s">
        <v>25</v>
      </c>
      <c r="B21" s="16" t="s">
        <v>175</v>
      </c>
      <c r="C21" s="6">
        <v>139</v>
      </c>
      <c r="D21" s="17">
        <v>0</v>
      </c>
      <c r="E21" s="17">
        <v>0</v>
      </c>
    </row>
    <row r="22" spans="1:5" ht="18" customHeight="1" x14ac:dyDescent="0.25">
      <c r="A22" s="9" t="s">
        <v>107</v>
      </c>
      <c r="B22" s="10" t="s">
        <v>4</v>
      </c>
      <c r="C22" s="12" t="s">
        <v>63</v>
      </c>
      <c r="D22" s="18">
        <f>D23</f>
        <v>219094987</v>
      </c>
      <c r="E22" s="18">
        <f>E23</f>
        <v>232442063</v>
      </c>
    </row>
    <row r="23" spans="1:5" ht="18" customHeight="1" x14ac:dyDescent="0.25">
      <c r="A23" s="7">
        <v>1</v>
      </c>
      <c r="B23" s="16" t="s">
        <v>4</v>
      </c>
      <c r="C23" s="6" t="s">
        <v>64</v>
      </c>
      <c r="D23" s="15">
        <v>219094987</v>
      </c>
      <c r="E23" s="15">
        <v>232442063</v>
      </c>
    </row>
    <row r="24" spans="1:5" ht="18" customHeight="1" x14ac:dyDescent="0.25">
      <c r="A24" s="7">
        <v>2</v>
      </c>
      <c r="B24" s="16" t="s">
        <v>122</v>
      </c>
      <c r="C24" s="6" t="s">
        <v>65</v>
      </c>
      <c r="D24" s="17">
        <v>0</v>
      </c>
      <c r="E24" s="17">
        <v>0</v>
      </c>
    </row>
    <row r="25" spans="1:5" ht="18" customHeight="1" x14ac:dyDescent="0.25">
      <c r="A25" s="9" t="s">
        <v>108</v>
      </c>
      <c r="B25" s="10" t="s">
        <v>5</v>
      </c>
      <c r="C25" s="12" t="s">
        <v>66</v>
      </c>
      <c r="D25" s="18">
        <f>D26+D27+D28+D29</f>
        <v>92650360</v>
      </c>
      <c r="E25" s="18">
        <f>E26+E27+E28+E29</f>
        <v>1830000</v>
      </c>
    </row>
    <row r="26" spans="1:5" ht="18" customHeight="1" x14ac:dyDescent="0.25">
      <c r="A26" s="8" t="s">
        <v>18</v>
      </c>
      <c r="B26" s="16" t="s">
        <v>123</v>
      </c>
      <c r="C26" s="6" t="s">
        <v>67</v>
      </c>
      <c r="D26" s="15">
        <v>1237000</v>
      </c>
      <c r="E26" s="15">
        <v>1600000</v>
      </c>
    </row>
    <row r="27" spans="1:5" ht="18" customHeight="1" x14ac:dyDescent="0.25">
      <c r="A27" s="8" t="s">
        <v>20</v>
      </c>
      <c r="B27" s="16" t="s">
        <v>109</v>
      </c>
      <c r="C27" s="6">
        <v>152</v>
      </c>
      <c r="D27" s="17">
        <v>0</v>
      </c>
      <c r="E27" s="17">
        <v>0</v>
      </c>
    </row>
    <row r="28" spans="1:5" ht="18" customHeight="1" x14ac:dyDescent="0.25">
      <c r="A28" s="8" t="s">
        <v>22</v>
      </c>
      <c r="B28" s="16" t="s">
        <v>124</v>
      </c>
      <c r="C28" s="6" t="s">
        <v>68</v>
      </c>
      <c r="D28" s="15">
        <v>88695360</v>
      </c>
      <c r="E28" s="17">
        <v>0</v>
      </c>
    </row>
    <row r="29" spans="1:5" ht="18" customHeight="1" x14ac:dyDescent="0.25">
      <c r="A29" s="8" t="s">
        <v>24</v>
      </c>
      <c r="B29" s="16" t="s">
        <v>125</v>
      </c>
      <c r="C29" s="6" t="s">
        <v>69</v>
      </c>
      <c r="D29" s="15">
        <v>2718000</v>
      </c>
      <c r="E29" s="15">
        <v>230000</v>
      </c>
    </row>
    <row r="30" spans="1:5" ht="18" customHeight="1" x14ac:dyDescent="0.25">
      <c r="A30" s="9" t="s">
        <v>6</v>
      </c>
      <c r="B30" s="10" t="s">
        <v>7</v>
      </c>
      <c r="C30" s="12" t="s">
        <v>70</v>
      </c>
      <c r="D30" s="18">
        <f>D31+D37+D48+D51+D57</f>
        <v>13328064075</v>
      </c>
      <c r="E30" s="18">
        <f>E31+E37+E48+E51+E57</f>
        <v>13729805492</v>
      </c>
    </row>
    <row r="31" spans="1:5" ht="18" customHeight="1" x14ac:dyDescent="0.25">
      <c r="A31" s="9" t="s">
        <v>104</v>
      </c>
      <c r="B31" s="10" t="s">
        <v>8</v>
      </c>
      <c r="C31" s="12" t="s">
        <v>71</v>
      </c>
      <c r="D31" s="23">
        <v>0</v>
      </c>
      <c r="E31" s="23">
        <v>0</v>
      </c>
    </row>
    <row r="32" spans="1:5" ht="18" customHeight="1" x14ac:dyDescent="0.25">
      <c r="A32" s="8" t="s">
        <v>18</v>
      </c>
      <c r="B32" s="16" t="s">
        <v>126</v>
      </c>
      <c r="C32" s="6" t="s">
        <v>72</v>
      </c>
      <c r="D32" s="17">
        <v>0</v>
      </c>
      <c r="E32" s="17">
        <v>0</v>
      </c>
    </row>
    <row r="33" spans="1:5" ht="18" customHeight="1" x14ac:dyDescent="0.25">
      <c r="A33" s="8" t="s">
        <v>20</v>
      </c>
      <c r="B33" s="16" t="s">
        <v>127</v>
      </c>
      <c r="C33" s="6" t="s">
        <v>73</v>
      </c>
      <c r="D33" s="17">
        <v>0</v>
      </c>
      <c r="E33" s="17">
        <v>0</v>
      </c>
    </row>
    <row r="34" spans="1:5" ht="18" customHeight="1" x14ac:dyDescent="0.25">
      <c r="A34" s="8" t="s">
        <v>22</v>
      </c>
      <c r="B34" s="16" t="s">
        <v>128</v>
      </c>
      <c r="C34" s="6" t="s">
        <v>74</v>
      </c>
      <c r="D34" s="17">
        <v>0</v>
      </c>
      <c r="E34" s="17">
        <v>0</v>
      </c>
    </row>
    <row r="35" spans="1:5" ht="18" customHeight="1" x14ac:dyDescent="0.25">
      <c r="A35" s="8" t="s">
        <v>24</v>
      </c>
      <c r="B35" s="16" t="s">
        <v>129</v>
      </c>
      <c r="C35" s="6">
        <v>218</v>
      </c>
      <c r="D35" s="17">
        <v>0</v>
      </c>
      <c r="E35" s="17">
        <v>0</v>
      </c>
    </row>
    <row r="36" spans="1:5" ht="18" customHeight="1" x14ac:dyDescent="0.25">
      <c r="A36" s="8" t="s">
        <v>25</v>
      </c>
      <c r="B36" s="16" t="s">
        <v>130</v>
      </c>
      <c r="C36" s="6" t="s">
        <v>75</v>
      </c>
      <c r="D36" s="17">
        <v>0</v>
      </c>
      <c r="E36" s="17">
        <v>0</v>
      </c>
    </row>
    <row r="37" spans="1:5" ht="18" customHeight="1" x14ac:dyDescent="0.25">
      <c r="A37" s="9" t="s">
        <v>105</v>
      </c>
      <c r="B37" s="19" t="s">
        <v>9</v>
      </c>
      <c r="C37" s="6" t="s">
        <v>76</v>
      </c>
      <c r="D37" s="18">
        <v>13169186561</v>
      </c>
      <c r="E37" s="18">
        <v>13619555789</v>
      </c>
    </row>
    <row r="38" spans="1:5" ht="18" customHeight="1" x14ac:dyDescent="0.25">
      <c r="A38" s="7">
        <v>1</v>
      </c>
      <c r="B38" s="16" t="s">
        <v>131</v>
      </c>
      <c r="C38" s="6" t="s">
        <v>77</v>
      </c>
      <c r="D38" s="15">
        <f>D39+D40</f>
        <v>13169186561</v>
      </c>
      <c r="E38" s="15">
        <f>E39+E40</f>
        <v>13617223589</v>
      </c>
    </row>
    <row r="39" spans="1:5" s="50" customFormat="1" ht="18" customHeight="1" x14ac:dyDescent="0.25">
      <c r="A39" s="52"/>
      <c r="B39" s="53" t="s">
        <v>78</v>
      </c>
      <c r="C39" s="54" t="s">
        <v>79</v>
      </c>
      <c r="D39" s="55">
        <v>19368147359</v>
      </c>
      <c r="E39" s="55">
        <v>19368147359</v>
      </c>
    </row>
    <row r="40" spans="1:5" s="50" customFormat="1" ht="18" customHeight="1" x14ac:dyDescent="0.25">
      <c r="A40" s="52"/>
      <c r="B40" s="53" t="s">
        <v>80</v>
      </c>
      <c r="C40" s="54" t="s">
        <v>81</v>
      </c>
      <c r="D40" s="55">
        <v>-6198960798</v>
      </c>
      <c r="E40" s="55">
        <v>-5750923770</v>
      </c>
    </row>
    <row r="41" spans="1:5" ht="18" customHeight="1" x14ac:dyDescent="0.25">
      <c r="A41" s="7">
        <v>2</v>
      </c>
      <c r="B41" s="16" t="s">
        <v>172</v>
      </c>
      <c r="C41" s="6">
        <v>224</v>
      </c>
      <c r="D41" s="15"/>
      <c r="E41" s="15"/>
    </row>
    <row r="42" spans="1:5" s="50" customFormat="1" ht="18" customHeight="1" x14ac:dyDescent="0.25">
      <c r="A42" s="52"/>
      <c r="B42" s="53" t="s">
        <v>78</v>
      </c>
      <c r="C42" s="54">
        <v>225</v>
      </c>
      <c r="D42" s="55"/>
      <c r="E42" s="55"/>
    </row>
    <row r="43" spans="1:5" s="50" customFormat="1" ht="18" customHeight="1" x14ac:dyDescent="0.25">
      <c r="A43" s="52"/>
      <c r="B43" s="53" t="s">
        <v>80</v>
      </c>
      <c r="C43" s="54">
        <v>226</v>
      </c>
      <c r="D43" s="55"/>
      <c r="E43" s="55"/>
    </row>
    <row r="44" spans="1:5" ht="18" customHeight="1" x14ac:dyDescent="0.25">
      <c r="A44" s="7">
        <v>3</v>
      </c>
      <c r="B44" s="16" t="s">
        <v>132</v>
      </c>
      <c r="C44" s="6">
        <v>227</v>
      </c>
      <c r="D44" s="17">
        <f>D45+D46</f>
        <v>0</v>
      </c>
      <c r="E44" s="15">
        <f>E45+E46</f>
        <v>2332200</v>
      </c>
    </row>
    <row r="45" spans="1:5" s="50" customFormat="1" ht="18" customHeight="1" x14ac:dyDescent="0.25">
      <c r="A45" s="52"/>
      <c r="B45" s="53" t="s">
        <v>78</v>
      </c>
      <c r="C45" s="54">
        <v>228</v>
      </c>
      <c r="D45" s="55">
        <v>295580000</v>
      </c>
      <c r="E45" s="55">
        <v>295580000</v>
      </c>
    </row>
    <row r="46" spans="1:5" s="50" customFormat="1" ht="18" customHeight="1" x14ac:dyDescent="0.25">
      <c r="A46" s="52"/>
      <c r="B46" s="53" t="s">
        <v>80</v>
      </c>
      <c r="C46" s="54">
        <v>229</v>
      </c>
      <c r="D46" s="55">
        <v>-295580000</v>
      </c>
      <c r="E46" s="55">
        <v>-293247800</v>
      </c>
    </row>
    <row r="47" spans="1:5" ht="18" customHeight="1" x14ac:dyDescent="0.25">
      <c r="A47" s="7">
        <v>4</v>
      </c>
      <c r="B47" s="16" t="s">
        <v>110</v>
      </c>
      <c r="C47" s="6">
        <v>230</v>
      </c>
      <c r="D47" s="15"/>
      <c r="E47" s="15"/>
    </row>
    <row r="48" spans="1:5" ht="18" customHeight="1" x14ac:dyDescent="0.25">
      <c r="A48" s="9" t="s">
        <v>106</v>
      </c>
      <c r="B48" s="10" t="s">
        <v>133</v>
      </c>
      <c r="C48" s="12">
        <v>240</v>
      </c>
      <c r="D48" s="17">
        <v>0</v>
      </c>
      <c r="E48" s="17">
        <v>0</v>
      </c>
    </row>
    <row r="49" spans="1:5" s="50" customFormat="1" ht="18" customHeight="1" x14ac:dyDescent="0.25">
      <c r="A49" s="52"/>
      <c r="B49" s="53" t="s">
        <v>78</v>
      </c>
      <c r="C49" s="54">
        <v>241</v>
      </c>
      <c r="D49" s="56">
        <v>0</v>
      </c>
      <c r="E49" s="56">
        <v>0</v>
      </c>
    </row>
    <row r="50" spans="1:5" s="50" customFormat="1" ht="18" customHeight="1" x14ac:dyDescent="0.25">
      <c r="A50" s="52"/>
      <c r="B50" s="53" t="s">
        <v>80</v>
      </c>
      <c r="C50" s="54">
        <v>242</v>
      </c>
      <c r="D50" s="56">
        <v>0</v>
      </c>
      <c r="E50" s="56">
        <v>0</v>
      </c>
    </row>
    <row r="51" spans="1:5" ht="18" customHeight="1" x14ac:dyDescent="0.25">
      <c r="A51" s="9" t="s">
        <v>107</v>
      </c>
      <c r="B51" s="10" t="s">
        <v>134</v>
      </c>
      <c r="C51" s="12" t="s">
        <v>82</v>
      </c>
      <c r="D51" s="23">
        <v>0</v>
      </c>
      <c r="E51" s="23">
        <v>0</v>
      </c>
    </row>
    <row r="52" spans="1:5" ht="18" customHeight="1" x14ac:dyDescent="0.25">
      <c r="A52" s="8" t="s">
        <v>18</v>
      </c>
      <c r="B52" s="16" t="s">
        <v>135</v>
      </c>
      <c r="C52" s="6" t="s">
        <v>83</v>
      </c>
      <c r="D52" s="17">
        <v>0</v>
      </c>
      <c r="E52" s="17">
        <v>0</v>
      </c>
    </row>
    <row r="53" spans="1:5" ht="18" customHeight="1" x14ac:dyDescent="0.25">
      <c r="A53" s="8" t="s">
        <v>20</v>
      </c>
      <c r="B53" s="16" t="s">
        <v>136</v>
      </c>
      <c r="C53" s="6" t="s">
        <v>84</v>
      </c>
      <c r="D53" s="17">
        <v>0</v>
      </c>
      <c r="E53" s="17">
        <v>0</v>
      </c>
    </row>
    <row r="54" spans="1:5" ht="18" customHeight="1" x14ac:dyDescent="0.25">
      <c r="A54" s="8" t="s">
        <v>22</v>
      </c>
      <c r="B54" s="16" t="s">
        <v>137</v>
      </c>
      <c r="C54" s="6" t="s">
        <v>86</v>
      </c>
      <c r="D54" s="17"/>
      <c r="E54" s="17"/>
    </row>
    <row r="55" spans="1:5" ht="18" customHeight="1" x14ac:dyDescent="0.25">
      <c r="A55" s="8" t="s">
        <v>24</v>
      </c>
      <c r="B55" s="16" t="s">
        <v>138</v>
      </c>
      <c r="C55" s="6">
        <v>258</v>
      </c>
      <c r="D55" s="17">
        <v>0</v>
      </c>
      <c r="E55" s="17">
        <v>0</v>
      </c>
    </row>
    <row r="56" spans="1:5" ht="18" customHeight="1" x14ac:dyDescent="0.25">
      <c r="A56" s="8" t="s">
        <v>25</v>
      </c>
      <c r="B56" s="16" t="s">
        <v>139</v>
      </c>
      <c r="C56" s="6" t="s">
        <v>85</v>
      </c>
      <c r="D56" s="17">
        <v>0</v>
      </c>
      <c r="E56" s="17">
        <v>0</v>
      </c>
    </row>
    <row r="57" spans="1:5" ht="18" customHeight="1" x14ac:dyDescent="0.25">
      <c r="A57" s="9" t="s">
        <v>108</v>
      </c>
      <c r="B57" s="10" t="s">
        <v>10</v>
      </c>
      <c r="C57" s="12" t="s">
        <v>87</v>
      </c>
      <c r="D57" s="18">
        <v>158877514</v>
      </c>
      <c r="E57" s="18">
        <v>110249703</v>
      </c>
    </row>
    <row r="58" spans="1:5" ht="18" customHeight="1" x14ac:dyDescent="0.25">
      <c r="A58" s="7">
        <v>1</v>
      </c>
      <c r="B58" s="16" t="s">
        <v>140</v>
      </c>
      <c r="C58" s="6" t="s">
        <v>88</v>
      </c>
      <c r="D58" s="15">
        <v>158877514</v>
      </c>
      <c r="E58" s="15">
        <v>110249703</v>
      </c>
    </row>
    <row r="59" spans="1:5" ht="18" customHeight="1" x14ac:dyDescent="0.25">
      <c r="A59" s="7">
        <v>2</v>
      </c>
      <c r="B59" s="16" t="s">
        <v>141</v>
      </c>
      <c r="C59" s="6" t="s">
        <v>89</v>
      </c>
      <c r="D59" s="17">
        <v>0</v>
      </c>
      <c r="E59" s="17">
        <v>0</v>
      </c>
    </row>
    <row r="60" spans="1:5" ht="18" customHeight="1" x14ac:dyDescent="0.25">
      <c r="A60" s="7">
        <v>3</v>
      </c>
      <c r="B60" s="16" t="s">
        <v>10</v>
      </c>
      <c r="C60" s="6" t="s">
        <v>90</v>
      </c>
      <c r="D60" s="17">
        <v>0</v>
      </c>
      <c r="E60" s="17">
        <v>0</v>
      </c>
    </row>
    <row r="61" spans="1:5" ht="18" customHeight="1" x14ac:dyDescent="0.25">
      <c r="A61" s="7"/>
      <c r="B61" s="24" t="s">
        <v>176</v>
      </c>
      <c r="C61" s="12" t="s">
        <v>91</v>
      </c>
      <c r="D61" s="18">
        <f>D9+D30</f>
        <v>30118796953</v>
      </c>
      <c r="E61" s="18">
        <f>E9+E30</f>
        <v>30593553407</v>
      </c>
    </row>
    <row r="62" spans="1:5" ht="18" customHeight="1" x14ac:dyDescent="0.25">
      <c r="A62" s="7"/>
      <c r="B62" s="12" t="s">
        <v>171</v>
      </c>
      <c r="C62" s="12"/>
      <c r="D62" s="15"/>
      <c r="E62" s="15"/>
    </row>
    <row r="63" spans="1:5" ht="18" customHeight="1" x14ac:dyDescent="0.25">
      <c r="A63" s="7" t="s">
        <v>2</v>
      </c>
      <c r="B63" s="10" t="s">
        <v>142</v>
      </c>
      <c r="C63" s="12" t="s">
        <v>92</v>
      </c>
      <c r="D63" s="18">
        <f>D64+D76</f>
        <v>6007900286</v>
      </c>
      <c r="E63" s="18">
        <f>E64+E76</f>
        <v>6717656740</v>
      </c>
    </row>
    <row r="64" spans="1:5" ht="18" customHeight="1" x14ac:dyDescent="0.25">
      <c r="A64" s="9" t="s">
        <v>104</v>
      </c>
      <c r="B64" s="10" t="s">
        <v>143</v>
      </c>
      <c r="C64" s="12" t="s">
        <v>93</v>
      </c>
      <c r="D64" s="18">
        <f>SUM(D65:D75)</f>
        <v>4585910417</v>
      </c>
      <c r="E64" s="18">
        <f>SUM(E65:E75)</f>
        <v>5242690179</v>
      </c>
    </row>
    <row r="65" spans="1:5" ht="18" customHeight="1" x14ac:dyDescent="0.25">
      <c r="A65" s="8" t="s">
        <v>18</v>
      </c>
      <c r="B65" s="16" t="s">
        <v>111</v>
      </c>
      <c r="C65" s="6" t="s">
        <v>94</v>
      </c>
      <c r="D65" s="17">
        <v>0</v>
      </c>
      <c r="E65" s="17">
        <v>0</v>
      </c>
    </row>
    <row r="66" spans="1:5" ht="18" customHeight="1" x14ac:dyDescent="0.25">
      <c r="A66" s="8" t="s">
        <v>20</v>
      </c>
      <c r="B66" s="16" t="s">
        <v>144</v>
      </c>
      <c r="C66" s="6">
        <v>312</v>
      </c>
      <c r="D66" s="17">
        <v>0</v>
      </c>
      <c r="E66" s="17">
        <v>0</v>
      </c>
    </row>
    <row r="67" spans="1:5" ht="18" customHeight="1" x14ac:dyDescent="0.25">
      <c r="A67" s="8" t="s">
        <v>22</v>
      </c>
      <c r="B67" s="16" t="s">
        <v>145</v>
      </c>
      <c r="C67" s="6">
        <v>313</v>
      </c>
      <c r="D67" s="15">
        <v>699038257</v>
      </c>
      <c r="E67" s="15">
        <v>743048807</v>
      </c>
    </row>
    <row r="68" spans="1:5" ht="18" customHeight="1" x14ac:dyDescent="0.25">
      <c r="A68" s="8" t="s">
        <v>24</v>
      </c>
      <c r="B68" s="16" t="s">
        <v>146</v>
      </c>
      <c r="C68" s="6">
        <v>314</v>
      </c>
      <c r="D68" s="15">
        <v>1231886303</v>
      </c>
      <c r="E68" s="15">
        <v>1207450784</v>
      </c>
    </row>
    <row r="69" spans="1:5" ht="18" customHeight="1" x14ac:dyDescent="0.25">
      <c r="A69" s="8" t="s">
        <v>25</v>
      </c>
      <c r="B69" s="16" t="s">
        <v>147</v>
      </c>
      <c r="C69" s="6" t="s">
        <v>95</v>
      </c>
      <c r="D69" s="15">
        <v>1126318609</v>
      </c>
      <c r="E69" s="15">
        <v>1081356480</v>
      </c>
    </row>
    <row r="70" spans="1:5" ht="18" customHeight="1" x14ac:dyDescent="0.25">
      <c r="A70" s="8" t="s">
        <v>27</v>
      </c>
      <c r="B70" s="16" t="s">
        <v>148</v>
      </c>
      <c r="C70" s="6">
        <v>316</v>
      </c>
      <c r="D70" s="17">
        <v>0</v>
      </c>
      <c r="E70" s="17">
        <v>0</v>
      </c>
    </row>
    <row r="71" spans="1:5" ht="18" customHeight="1" x14ac:dyDescent="0.25">
      <c r="A71" s="8" t="s">
        <v>29</v>
      </c>
      <c r="B71" s="16" t="s">
        <v>149</v>
      </c>
      <c r="C71" s="6">
        <v>317</v>
      </c>
      <c r="D71" s="17">
        <v>0</v>
      </c>
      <c r="E71" s="17">
        <v>0</v>
      </c>
    </row>
    <row r="72" spans="1:5" ht="18" customHeight="1" x14ac:dyDescent="0.25">
      <c r="A72" s="8" t="s">
        <v>32</v>
      </c>
      <c r="B72" s="16" t="s">
        <v>150</v>
      </c>
      <c r="C72" s="6" t="s">
        <v>96</v>
      </c>
      <c r="D72" s="15">
        <v>149608778</v>
      </c>
      <c r="E72" s="15">
        <v>187293500</v>
      </c>
    </row>
    <row r="73" spans="1:5" ht="18" customHeight="1" x14ac:dyDescent="0.25">
      <c r="A73" s="8" t="s">
        <v>34</v>
      </c>
      <c r="B73" s="16" t="s">
        <v>151</v>
      </c>
      <c r="C73" s="6">
        <v>320</v>
      </c>
      <c r="D73" s="15">
        <v>1000252376</v>
      </c>
      <c r="E73" s="15">
        <v>1552252376</v>
      </c>
    </row>
    <row r="74" spans="1:5" ht="18" customHeight="1" x14ac:dyDescent="0.25">
      <c r="A74" s="8" t="s">
        <v>36</v>
      </c>
      <c r="B74" s="16" t="s">
        <v>152</v>
      </c>
      <c r="C74" s="6">
        <v>321</v>
      </c>
      <c r="D74" s="17">
        <v>0</v>
      </c>
      <c r="E74" s="17">
        <v>0</v>
      </c>
    </row>
    <row r="75" spans="1:5" ht="18" customHeight="1" x14ac:dyDescent="0.25">
      <c r="A75" s="8" t="s">
        <v>38</v>
      </c>
      <c r="B75" s="16" t="s">
        <v>153</v>
      </c>
      <c r="C75" s="6">
        <v>323</v>
      </c>
      <c r="D75" s="15">
        <v>378806094</v>
      </c>
      <c r="E75" s="15">
        <v>471288232</v>
      </c>
    </row>
    <row r="76" spans="1:5" ht="18" customHeight="1" x14ac:dyDescent="0.25">
      <c r="A76" s="9" t="s">
        <v>105</v>
      </c>
      <c r="B76" s="10" t="s">
        <v>11</v>
      </c>
      <c r="C76" s="12" t="s">
        <v>97</v>
      </c>
      <c r="D76" s="18">
        <f>SUM(D77:D84)</f>
        <v>1421989869</v>
      </c>
      <c r="E76" s="18">
        <f>SUM(E77:E84)</f>
        <v>1474966561</v>
      </c>
    </row>
    <row r="77" spans="1:5" ht="18" customHeight="1" x14ac:dyDescent="0.25">
      <c r="A77" s="8" t="s">
        <v>18</v>
      </c>
      <c r="B77" s="16" t="s">
        <v>154</v>
      </c>
      <c r="C77" s="6" t="s">
        <v>98</v>
      </c>
      <c r="D77" s="17">
        <v>0</v>
      </c>
      <c r="E77" s="17">
        <v>0</v>
      </c>
    </row>
    <row r="78" spans="1:5" ht="18" customHeight="1" x14ac:dyDescent="0.25">
      <c r="A78" s="8" t="s">
        <v>20</v>
      </c>
      <c r="B78" s="16" t="s">
        <v>155</v>
      </c>
      <c r="C78" s="6" t="s">
        <v>99</v>
      </c>
      <c r="D78" s="17">
        <v>0</v>
      </c>
      <c r="E78" s="17">
        <v>0</v>
      </c>
    </row>
    <row r="79" spans="1:5" ht="18" customHeight="1" x14ac:dyDescent="0.25">
      <c r="A79" s="8" t="s">
        <v>22</v>
      </c>
      <c r="B79" s="16" t="s">
        <v>156</v>
      </c>
      <c r="C79" s="6">
        <v>333</v>
      </c>
      <c r="D79" s="15">
        <v>1361989869</v>
      </c>
      <c r="E79" s="15">
        <v>1444966561</v>
      </c>
    </row>
    <row r="80" spans="1:5" ht="18" customHeight="1" x14ac:dyDescent="0.25">
      <c r="A80" s="8" t="s">
        <v>24</v>
      </c>
      <c r="B80" s="16" t="s">
        <v>157</v>
      </c>
      <c r="C80" s="6">
        <v>334</v>
      </c>
      <c r="D80" s="17">
        <v>0</v>
      </c>
      <c r="E80" s="17">
        <v>0</v>
      </c>
    </row>
    <row r="81" spans="1:5" ht="18" customHeight="1" x14ac:dyDescent="0.25">
      <c r="A81" s="8" t="s">
        <v>25</v>
      </c>
      <c r="B81" s="16" t="s">
        <v>158</v>
      </c>
      <c r="C81" s="6">
        <v>335</v>
      </c>
      <c r="D81" s="17">
        <v>0</v>
      </c>
      <c r="E81" s="17">
        <v>0</v>
      </c>
    </row>
    <row r="82" spans="1:5" ht="18" customHeight="1" x14ac:dyDescent="0.25">
      <c r="A82" s="8" t="s">
        <v>27</v>
      </c>
      <c r="B82" s="16" t="s">
        <v>159</v>
      </c>
      <c r="C82" s="6">
        <v>336</v>
      </c>
      <c r="D82" s="17">
        <v>0</v>
      </c>
      <c r="E82" s="17">
        <v>0</v>
      </c>
    </row>
    <row r="83" spans="1:5" ht="18" customHeight="1" x14ac:dyDescent="0.25">
      <c r="A83" s="8" t="s">
        <v>29</v>
      </c>
      <c r="B83" s="16" t="s">
        <v>160</v>
      </c>
      <c r="C83" s="6">
        <v>337</v>
      </c>
      <c r="D83" s="17">
        <v>0</v>
      </c>
      <c r="E83" s="17">
        <v>0</v>
      </c>
    </row>
    <row r="84" spans="1:5" ht="18" customHeight="1" x14ac:dyDescent="0.25">
      <c r="A84" s="8" t="s">
        <v>32</v>
      </c>
      <c r="B84" s="16" t="s">
        <v>161</v>
      </c>
      <c r="C84" s="6">
        <v>339</v>
      </c>
      <c r="D84" s="15">
        <v>60000000</v>
      </c>
      <c r="E84" s="15">
        <v>30000000</v>
      </c>
    </row>
    <row r="85" spans="1:5" ht="18" customHeight="1" x14ac:dyDescent="0.25">
      <c r="A85" s="9" t="s">
        <v>6</v>
      </c>
      <c r="B85" s="10" t="s">
        <v>112</v>
      </c>
      <c r="C85" s="12" t="s">
        <v>100</v>
      </c>
      <c r="D85" s="18">
        <f>SUM(D86:D94)</f>
        <v>24110896667</v>
      </c>
      <c r="E85" s="18">
        <f>SUM(E86:E94)</f>
        <v>23875896667</v>
      </c>
    </row>
    <row r="86" spans="1:5" ht="18" customHeight="1" x14ac:dyDescent="0.25">
      <c r="A86" s="8" t="s">
        <v>18</v>
      </c>
      <c r="B86" s="16" t="s">
        <v>162</v>
      </c>
      <c r="C86" s="6" t="s">
        <v>101</v>
      </c>
      <c r="D86" s="15">
        <v>23645896667</v>
      </c>
      <c r="E86" s="15">
        <v>23645896667</v>
      </c>
    </row>
    <row r="87" spans="1:5" ht="18" customHeight="1" x14ac:dyDescent="0.25">
      <c r="A87" s="8" t="s">
        <v>20</v>
      </c>
      <c r="B87" s="16" t="s">
        <v>163</v>
      </c>
      <c r="C87" s="6">
        <v>413</v>
      </c>
      <c r="D87" s="17">
        <v>0</v>
      </c>
      <c r="E87" s="17">
        <v>0</v>
      </c>
    </row>
    <row r="88" spans="1:5" ht="18" customHeight="1" x14ac:dyDescent="0.25">
      <c r="A88" s="8" t="s">
        <v>22</v>
      </c>
      <c r="B88" s="16" t="s">
        <v>164</v>
      </c>
      <c r="C88" s="6">
        <v>415</v>
      </c>
      <c r="D88" s="17">
        <v>0</v>
      </c>
      <c r="E88" s="17">
        <v>0</v>
      </c>
    </row>
    <row r="89" spans="1:5" ht="18" customHeight="1" x14ac:dyDescent="0.25">
      <c r="A89" s="8" t="s">
        <v>24</v>
      </c>
      <c r="B89" s="16" t="s">
        <v>165</v>
      </c>
      <c r="C89" s="6">
        <v>416</v>
      </c>
      <c r="D89" s="17">
        <v>0</v>
      </c>
      <c r="E89" s="17">
        <v>0</v>
      </c>
    </row>
    <row r="90" spans="1:5" ht="18" customHeight="1" x14ac:dyDescent="0.25">
      <c r="A90" s="8" t="s">
        <v>25</v>
      </c>
      <c r="B90" s="16" t="s">
        <v>166</v>
      </c>
      <c r="C90" s="6">
        <v>417</v>
      </c>
      <c r="D90" s="15">
        <v>465000000</v>
      </c>
      <c r="E90" s="15">
        <v>230000000</v>
      </c>
    </row>
    <row r="91" spans="1:5" ht="18" customHeight="1" x14ac:dyDescent="0.25">
      <c r="A91" s="8" t="s">
        <v>27</v>
      </c>
      <c r="B91" s="16" t="s">
        <v>167</v>
      </c>
      <c r="C91" s="6">
        <v>418</v>
      </c>
      <c r="D91" s="17">
        <v>0</v>
      </c>
      <c r="E91" s="17">
        <v>0</v>
      </c>
    </row>
    <row r="92" spans="1:5" ht="18" customHeight="1" x14ac:dyDescent="0.25">
      <c r="A92" s="8" t="s">
        <v>29</v>
      </c>
      <c r="B92" s="16" t="s">
        <v>168</v>
      </c>
      <c r="C92" s="6">
        <v>419</v>
      </c>
      <c r="D92" s="17">
        <v>0</v>
      </c>
      <c r="E92" s="17">
        <v>0</v>
      </c>
    </row>
    <row r="93" spans="1:5" ht="18" customHeight="1" x14ac:dyDescent="0.25">
      <c r="A93" s="8" t="s">
        <v>32</v>
      </c>
      <c r="B93" s="16" t="s">
        <v>169</v>
      </c>
      <c r="C93" s="6">
        <v>420</v>
      </c>
      <c r="D93" s="17">
        <v>0</v>
      </c>
      <c r="E93" s="17">
        <v>0</v>
      </c>
    </row>
    <row r="94" spans="1:5" ht="18" customHeight="1" x14ac:dyDescent="0.25">
      <c r="A94" s="8" t="s">
        <v>34</v>
      </c>
      <c r="B94" s="16" t="s">
        <v>170</v>
      </c>
      <c r="C94" s="6" t="s">
        <v>102</v>
      </c>
      <c r="D94" s="17">
        <v>0</v>
      </c>
      <c r="E94" s="17">
        <v>0</v>
      </c>
    </row>
    <row r="95" spans="1:5" ht="18" customHeight="1" x14ac:dyDescent="0.25">
      <c r="A95" s="7"/>
      <c r="B95" s="25" t="s">
        <v>177</v>
      </c>
      <c r="C95" s="11" t="s">
        <v>103</v>
      </c>
      <c r="D95" s="26">
        <f>D63+D85</f>
        <v>30118796953</v>
      </c>
      <c r="E95" s="26">
        <f>E63+E85</f>
        <v>30593553407</v>
      </c>
    </row>
  </sheetData>
  <mergeCells count="4">
    <mergeCell ref="A2:E2"/>
    <mergeCell ref="A3:E3"/>
    <mergeCell ref="A4:E4"/>
    <mergeCell ref="A5:E5"/>
  </mergeCells>
  <pageMargins left="0.43307086614173201" right="0.23622047244094499" top="0.48" bottom="0.44" header="0.49" footer="0.31496062992126"/>
  <pageSetup paperSize="9" scale="10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5"/>
  <sheetViews>
    <sheetView topLeftCell="A19" workbookViewId="0">
      <selection activeCell="I25" sqref="I25"/>
    </sheetView>
  </sheetViews>
  <sheetFormatPr defaultRowHeight="15.75" x14ac:dyDescent="0.25"/>
  <cols>
    <col min="1" max="1" width="4.375" customWidth="1"/>
    <col min="2" max="2" width="44.75" customWidth="1"/>
    <col min="3" max="3" width="5.875" customWidth="1"/>
    <col min="4" max="4" width="16" style="2" customWidth="1"/>
    <col min="5" max="5" width="16.5" customWidth="1"/>
  </cols>
  <sheetData>
    <row r="1" spans="1:5" x14ac:dyDescent="0.25">
      <c r="E1" s="57" t="s">
        <v>189</v>
      </c>
    </row>
    <row r="2" spans="1:5" ht="18.75" x14ac:dyDescent="0.3">
      <c r="A2" s="69" t="s">
        <v>12</v>
      </c>
      <c r="B2" s="69"/>
      <c r="C2" s="69"/>
      <c r="D2" s="69"/>
      <c r="E2" s="69"/>
    </row>
    <row r="3" spans="1:5" ht="18.75" x14ac:dyDescent="0.3">
      <c r="A3" s="69" t="s">
        <v>50</v>
      </c>
      <c r="B3" s="69"/>
      <c r="C3" s="69"/>
      <c r="D3" s="69"/>
      <c r="E3" s="69"/>
    </row>
    <row r="4" spans="1:5" ht="18.75" x14ac:dyDescent="0.3">
      <c r="A4" s="69" t="s">
        <v>16</v>
      </c>
      <c r="B4" s="69"/>
      <c r="C4" s="69"/>
      <c r="D4" s="69"/>
      <c r="E4" s="69"/>
    </row>
    <row r="5" spans="1:5" ht="21" customHeight="1" x14ac:dyDescent="0.3">
      <c r="A5" s="70" t="s">
        <v>198</v>
      </c>
      <c r="B5" s="70"/>
      <c r="C5" s="70"/>
      <c r="D5" s="70"/>
      <c r="E5" s="70"/>
    </row>
    <row r="6" spans="1:5" ht="24.75" customHeight="1" x14ac:dyDescent="0.3">
      <c r="D6" s="5"/>
      <c r="E6" s="5" t="s">
        <v>17</v>
      </c>
    </row>
    <row r="7" spans="1:5" ht="34.5" customHeight="1" x14ac:dyDescent="0.25">
      <c r="A7" s="1" t="s">
        <v>0</v>
      </c>
      <c r="B7" s="1" t="s">
        <v>1</v>
      </c>
      <c r="C7" s="1" t="s">
        <v>14</v>
      </c>
      <c r="D7" s="49" t="s">
        <v>196</v>
      </c>
      <c r="E7" s="74" t="s">
        <v>197</v>
      </c>
    </row>
    <row r="8" spans="1:5" ht="24.95" customHeight="1" x14ac:dyDescent="0.25">
      <c r="A8" s="35" t="s">
        <v>18</v>
      </c>
      <c r="B8" s="36" t="s">
        <v>19</v>
      </c>
      <c r="C8" s="37">
        <v>1</v>
      </c>
      <c r="D8" s="38">
        <v>44552217153</v>
      </c>
      <c r="E8" s="75">
        <v>47965365708</v>
      </c>
    </row>
    <row r="9" spans="1:5" ht="24.95" customHeight="1" x14ac:dyDescent="0.25">
      <c r="A9" s="35" t="s">
        <v>20</v>
      </c>
      <c r="B9" s="36" t="s">
        <v>21</v>
      </c>
      <c r="C9" s="37">
        <v>2</v>
      </c>
      <c r="D9" s="38">
        <v>5638870550</v>
      </c>
      <c r="E9" s="75">
        <v>6092808610</v>
      </c>
    </row>
    <row r="10" spans="1:5" ht="24.95" customHeight="1" x14ac:dyDescent="0.25">
      <c r="A10" s="35" t="s">
        <v>22</v>
      </c>
      <c r="B10" s="36" t="s">
        <v>23</v>
      </c>
      <c r="C10" s="37">
        <v>10</v>
      </c>
      <c r="D10" s="38">
        <f>D8-D9</f>
        <v>38913346603</v>
      </c>
      <c r="E10" s="76">
        <f>E8-E9</f>
        <v>41872557098</v>
      </c>
    </row>
    <row r="11" spans="1:5" ht="24.95" customHeight="1" x14ac:dyDescent="0.25">
      <c r="A11" s="35" t="s">
        <v>24</v>
      </c>
      <c r="B11" s="36" t="s">
        <v>51</v>
      </c>
      <c r="C11" s="37">
        <v>11</v>
      </c>
      <c r="D11" s="38">
        <v>31049754544</v>
      </c>
      <c r="E11" s="75">
        <v>33934543611</v>
      </c>
    </row>
    <row r="12" spans="1:5" ht="24.95" customHeight="1" x14ac:dyDescent="0.25">
      <c r="A12" s="35" t="s">
        <v>25</v>
      </c>
      <c r="B12" s="36" t="s">
        <v>26</v>
      </c>
      <c r="C12" s="37">
        <v>20</v>
      </c>
      <c r="D12" s="38">
        <f>D10-D11</f>
        <v>7863592059</v>
      </c>
      <c r="E12" s="76">
        <f>E10-E11</f>
        <v>7938013487</v>
      </c>
    </row>
    <row r="13" spans="1:5" ht="24.95" customHeight="1" x14ac:dyDescent="0.25">
      <c r="A13" s="35" t="s">
        <v>27</v>
      </c>
      <c r="B13" s="36" t="s">
        <v>28</v>
      </c>
      <c r="C13" s="37">
        <v>21</v>
      </c>
      <c r="D13" s="38">
        <v>912150321</v>
      </c>
      <c r="E13" s="75">
        <v>679103686</v>
      </c>
    </row>
    <row r="14" spans="1:5" ht="24.95" customHeight="1" x14ac:dyDescent="0.25">
      <c r="A14" s="35" t="s">
        <v>29</v>
      </c>
      <c r="B14" s="36" t="s">
        <v>30</v>
      </c>
      <c r="C14" s="37">
        <v>22</v>
      </c>
      <c r="D14" s="39">
        <v>0</v>
      </c>
      <c r="E14" s="77">
        <v>0</v>
      </c>
    </row>
    <row r="15" spans="1:5" ht="24.95" customHeight="1" x14ac:dyDescent="0.25">
      <c r="A15" s="37"/>
      <c r="B15" s="40" t="s">
        <v>31</v>
      </c>
      <c r="C15" s="37">
        <v>23</v>
      </c>
      <c r="D15" s="41">
        <v>0</v>
      </c>
      <c r="E15" s="78">
        <v>0</v>
      </c>
    </row>
    <row r="16" spans="1:5" ht="24.95" customHeight="1" x14ac:dyDescent="0.25">
      <c r="A16" s="35" t="s">
        <v>32</v>
      </c>
      <c r="B16" s="36" t="s">
        <v>33</v>
      </c>
      <c r="C16" s="37">
        <v>24</v>
      </c>
      <c r="D16" s="38">
        <v>475459822</v>
      </c>
      <c r="E16" s="75">
        <v>469190646</v>
      </c>
    </row>
    <row r="17" spans="1:5" ht="24.95" customHeight="1" x14ac:dyDescent="0.25">
      <c r="A17" s="35" t="s">
        <v>34</v>
      </c>
      <c r="B17" s="36" t="s">
        <v>35</v>
      </c>
      <c r="C17" s="37">
        <v>25</v>
      </c>
      <c r="D17" s="38">
        <v>7322171376</v>
      </c>
      <c r="E17" s="75">
        <v>7269997896</v>
      </c>
    </row>
    <row r="18" spans="1:5" ht="24.95" customHeight="1" x14ac:dyDescent="0.25">
      <c r="A18" s="35" t="s">
        <v>36</v>
      </c>
      <c r="B18" s="36" t="s">
        <v>37</v>
      </c>
      <c r="C18" s="42">
        <v>30</v>
      </c>
      <c r="D18" s="45">
        <f>D12+D13-D16-D17</f>
        <v>978111182</v>
      </c>
      <c r="E18" s="75">
        <f>E12+E13-E16-E17</f>
        <v>877928631</v>
      </c>
    </row>
    <row r="19" spans="1:5" ht="24.95" customHeight="1" x14ac:dyDescent="0.25">
      <c r="A19" s="35" t="s">
        <v>38</v>
      </c>
      <c r="B19" s="36" t="s">
        <v>39</v>
      </c>
      <c r="C19" s="42">
        <v>31</v>
      </c>
      <c r="D19" s="45">
        <v>7538645</v>
      </c>
      <c r="E19" s="75">
        <v>92009091</v>
      </c>
    </row>
    <row r="20" spans="1:5" ht="24.95" customHeight="1" x14ac:dyDescent="0.25">
      <c r="A20" s="35" t="s">
        <v>40</v>
      </c>
      <c r="B20" s="36" t="s">
        <v>41</v>
      </c>
      <c r="C20" s="42">
        <v>32</v>
      </c>
      <c r="D20" s="46">
        <v>0</v>
      </c>
      <c r="E20" s="79">
        <v>0</v>
      </c>
    </row>
    <row r="21" spans="1:5" ht="24.95" customHeight="1" x14ac:dyDescent="0.25">
      <c r="A21" s="35" t="s">
        <v>42</v>
      </c>
      <c r="B21" s="36" t="s">
        <v>43</v>
      </c>
      <c r="C21" s="42">
        <v>40</v>
      </c>
      <c r="D21" s="45">
        <f>D19-D20</f>
        <v>7538645</v>
      </c>
      <c r="E21" s="75">
        <f>E19-E20</f>
        <v>92009091</v>
      </c>
    </row>
    <row r="22" spans="1:5" ht="24.95" customHeight="1" x14ac:dyDescent="0.25">
      <c r="A22" s="35" t="s">
        <v>44</v>
      </c>
      <c r="B22" s="36" t="s">
        <v>45</v>
      </c>
      <c r="C22" s="42">
        <v>50</v>
      </c>
      <c r="D22" s="45">
        <f>D10+D13+D19-D11-D16-D17-D20</f>
        <v>985649827</v>
      </c>
      <c r="E22" s="75">
        <f>E10+E13+E19-E11-E16-E17-E20</f>
        <v>969937722</v>
      </c>
    </row>
    <row r="23" spans="1:5" ht="24.95" customHeight="1" x14ac:dyDescent="0.25">
      <c r="A23" s="35" t="s">
        <v>46</v>
      </c>
      <c r="B23" s="82" t="s">
        <v>199</v>
      </c>
      <c r="C23" s="42">
        <v>51</v>
      </c>
      <c r="D23" s="45">
        <f>D22*20%</f>
        <v>197129965.40000001</v>
      </c>
      <c r="E23" s="75">
        <f>E22*20%</f>
        <v>193987544.40000001</v>
      </c>
    </row>
    <row r="24" spans="1:5" ht="24.95" customHeight="1" x14ac:dyDescent="0.25">
      <c r="A24" s="35" t="s">
        <v>47</v>
      </c>
      <c r="B24" s="82" t="s">
        <v>48</v>
      </c>
      <c r="C24" s="42">
        <v>52</v>
      </c>
      <c r="D24" s="46">
        <v>0</v>
      </c>
      <c r="E24" s="80">
        <v>0</v>
      </c>
    </row>
    <row r="25" spans="1:5" ht="24.95" customHeight="1" x14ac:dyDescent="0.25">
      <c r="A25" s="43" t="s">
        <v>49</v>
      </c>
      <c r="B25" s="83" t="s">
        <v>200</v>
      </c>
      <c r="C25" s="44">
        <v>60</v>
      </c>
      <c r="D25" s="47">
        <f>D22-D23</f>
        <v>788519861.60000002</v>
      </c>
      <c r="E25" s="81">
        <f>E22-E23</f>
        <v>775950177.60000002</v>
      </c>
    </row>
  </sheetData>
  <mergeCells count="4">
    <mergeCell ref="A2:E2"/>
    <mergeCell ref="A3:E3"/>
    <mergeCell ref="A4:E4"/>
    <mergeCell ref="A5:E5"/>
  </mergeCells>
  <pageMargins left="0.43307086614173229" right="0.27559055118110237" top="0.66" bottom="0.74803149606299213" header="0.19685039370078741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3"/>
  <sheetViews>
    <sheetView zoomScale="120" zoomScaleNormal="120" workbookViewId="0">
      <selection activeCell="I8" sqref="I8"/>
    </sheetView>
  </sheetViews>
  <sheetFormatPr defaultRowHeight="15.75" x14ac:dyDescent="0.25"/>
  <cols>
    <col min="1" max="1" width="7.125" customWidth="1"/>
    <col min="2" max="2" width="43.5" customWidth="1"/>
    <col min="3" max="3" width="24" customWidth="1"/>
  </cols>
  <sheetData>
    <row r="1" spans="1:4" ht="17.25" x14ac:dyDescent="0.25">
      <c r="A1" s="29"/>
      <c r="B1" s="29"/>
      <c r="C1" s="58" t="s">
        <v>190</v>
      </c>
    </row>
    <row r="2" spans="1:4" ht="20.25" customHeight="1" x14ac:dyDescent="0.25">
      <c r="A2" s="72" t="s">
        <v>178</v>
      </c>
      <c r="B2" s="72"/>
      <c r="C2" s="72"/>
      <c r="D2" s="29"/>
    </row>
    <row r="3" spans="1:4" ht="16.5" customHeight="1" x14ac:dyDescent="0.25">
      <c r="A3" s="71" t="s">
        <v>50</v>
      </c>
      <c r="B3" s="71"/>
      <c r="C3" s="71"/>
      <c r="D3" s="27"/>
    </row>
    <row r="4" spans="1:4" ht="18" customHeight="1" x14ac:dyDescent="0.25">
      <c r="A4" s="73" t="s">
        <v>195</v>
      </c>
      <c r="B4" s="73"/>
      <c r="C4" s="73"/>
    </row>
    <row r="5" spans="1:4" ht="16.5" x14ac:dyDescent="0.25">
      <c r="A5" s="28"/>
    </row>
    <row r="6" spans="1:4" ht="24.95" customHeight="1" x14ac:dyDescent="0.25">
      <c r="A6" s="30" t="s">
        <v>0</v>
      </c>
      <c r="B6" s="4" t="s">
        <v>1</v>
      </c>
      <c r="C6" s="4" t="s">
        <v>179</v>
      </c>
    </row>
    <row r="7" spans="1:4" ht="24.95" customHeight="1" x14ac:dyDescent="0.3">
      <c r="A7" s="31">
        <v>1</v>
      </c>
      <c r="B7" s="32" t="s">
        <v>180</v>
      </c>
      <c r="C7" s="33">
        <v>985649827</v>
      </c>
    </row>
    <row r="8" spans="1:4" ht="24.95" customHeight="1" x14ac:dyDescent="0.3">
      <c r="A8" s="31">
        <v>2</v>
      </c>
      <c r="B8" s="32" t="s">
        <v>181</v>
      </c>
      <c r="C8" s="33">
        <f>C7*20%</f>
        <v>197129965.40000001</v>
      </c>
    </row>
    <row r="9" spans="1:4" ht="24.95" customHeight="1" x14ac:dyDescent="0.3">
      <c r="A9" s="31">
        <v>3</v>
      </c>
      <c r="B9" s="34" t="s">
        <v>182</v>
      </c>
      <c r="C9" s="33">
        <f>SUM(C10:C13)</f>
        <v>788519862</v>
      </c>
    </row>
    <row r="10" spans="1:4" ht="24.95" customHeight="1" x14ac:dyDescent="0.25">
      <c r="A10" s="59" t="s">
        <v>183</v>
      </c>
      <c r="B10" s="60" t="s">
        <v>184</v>
      </c>
      <c r="C10" s="61">
        <v>235000000</v>
      </c>
    </row>
    <row r="11" spans="1:4" ht="24.95" customHeight="1" x14ac:dyDescent="0.25">
      <c r="A11" s="62" t="s">
        <v>183</v>
      </c>
      <c r="B11" s="63" t="s">
        <v>185</v>
      </c>
      <c r="C11" s="64">
        <v>300000000</v>
      </c>
    </row>
    <row r="12" spans="1:4" ht="24.95" customHeight="1" x14ac:dyDescent="0.25">
      <c r="A12" s="62" t="s">
        <v>183</v>
      </c>
      <c r="B12" s="63" t="s">
        <v>186</v>
      </c>
      <c r="C12" s="64">
        <v>203519862</v>
      </c>
    </row>
    <row r="13" spans="1:4" ht="33.75" customHeight="1" x14ac:dyDescent="0.25">
      <c r="A13" s="65" t="s">
        <v>183</v>
      </c>
      <c r="B13" s="66" t="s">
        <v>193</v>
      </c>
      <c r="C13" s="67">
        <v>50000000</v>
      </c>
    </row>
  </sheetData>
  <mergeCells count="3">
    <mergeCell ref="A4:C4"/>
    <mergeCell ref="A3:C3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BCĐKT</vt:lpstr>
      <vt:lpstr>KQ HĐKD</vt:lpstr>
      <vt:lpstr>PP lợi nhuận</vt:lpstr>
      <vt:lpstr>BCĐKT!Print_Titles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2024-07-01T02:44:08Z</cp:lastPrinted>
  <dcterms:created xsi:type="dcterms:W3CDTF">2024-04-26T03:03:19Z</dcterms:created>
  <dcterms:modified xsi:type="dcterms:W3CDTF">2024-07-09T08:38:08Z</dcterms:modified>
</cp:coreProperties>
</file>